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19A2B4FF-01F6-48AE-8642-875B9AB81977}" xr6:coauthVersionLast="47" xr6:coauthVersionMax="47" xr10:uidLastSave="{00000000-0000-0000-0000-000000000000}"/>
  <bookViews>
    <workbookView xWindow="-120" yWindow="-120" windowWidth="29040" windowHeight="15720" firstSheet="1" activeTab="2"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 ref="J12" authorId="0" shapeId="0" xr:uid="{AA1400EB-4849-4198-BF71-76118D5FBE06}">
      <text>
        <r>
          <rPr>
            <b/>
            <u/>
            <sz val="11"/>
            <color indexed="81"/>
            <rFont val="MS P ゴシック"/>
            <family val="3"/>
            <charset val="128"/>
          </rPr>
          <t>計画書に記載した内容と同じ組合せを選択してください。</t>
        </r>
      </text>
    </comment>
  </commentList>
</comments>
</file>

<file path=xl/sharedStrings.xml><?xml version="1.0" encoding="utf-8"?>
<sst xmlns="http://schemas.openxmlformats.org/spreadsheetml/2006/main" count="4049" uniqueCount="2055">
  <si>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</si>
  <si>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</si>
  <si>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</si>
  <si>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</si>
  <si>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</si>
  <si>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</si>
  <si>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</si>
  <si>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</si>
  <si>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</si>
  <si>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</si>
  <si>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</si>
  <si>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</si>
  <si>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</si>
  <si>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</si>
  <si>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</si>
  <si>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</si>
  <si>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</si>
  <si>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</si>
  <si>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</si>
  <si>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</si>
  <si>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</si>
  <si>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</si>
  <si>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</si>
  <si>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</si>
  <si>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</si>
  <si>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</si>
  <si>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</si>
  <si>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</si>
  <si>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</si>
  <si>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</si>
  <si>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</si>
  <si>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</si>
  <si>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</si>
  <si>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</si>
  <si>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</si>
  <si>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</si>
  <si>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</si>
  <si>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</si>
  <si>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</si>
  <si>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</si>
  <si>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</si>
  <si>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</si>
  <si>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</si>
  <si>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</si>
  <si>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</si>
  <si>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</si>
  <si>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</si>
  <si>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</si>
  <si>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</si>
  <si>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</si>
  <si>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</si>
  <si>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</si>
  <si>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</si>
  <si>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</si>
  <si>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</si>
  <si>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</si>
  <si>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</si>
  <si>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</si>
  <si>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</si>
  <si>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</si>
  <si>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</si>
  <si>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</si>
  <si>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</si>
  <si>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</si>
  <si>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</si>
  <si>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</si>
  <si>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</si>
  <si>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</si>
  <si>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</si>
  <si>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</si>
  <si>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</si>
  <si>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</si>
  <si>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</si>
  <si>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</si>
  <si>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</si>
  <si>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</si>
  <si>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</si>
  <si>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</si>
  <si>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</si>
  <si>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</si>
  <si>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</si>
  <si>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</si>
  <si>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</si>
  <si>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</si>
  <si>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</si>
  <si>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</si>
  <si>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</si>
  <si>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</si>
  <si>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</si>
  <si>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</si>
  <si>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</si>
  <si>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</si>
  <si>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</si>
  <si>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</si>
  <si>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</si>
  <si>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</si>
  <si>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</si>
  <si>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</si>
  <si>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</si>
  <si>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</si>
  <si>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</si>
  <si>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</si>
  <si>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</si>
  <si>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</si>
  <si>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</si>
  <si>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</si>
  <si>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</si>
  <si>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</si>
  <si>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</si>
  <si>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</si>
  <si>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</si>
  <si>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</si>
  <si>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</si>
  <si>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</si>
  <si>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</si>
  <si>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</si>
  <si>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</si>
  <si>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</si>
  <si>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</si>
  <si>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</si>
  <si>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</si>
  <si>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</si>
  <si>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</si>
  <si>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</si>
  <si>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</si>
  <si>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</si>
  <si>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</si>
  <si>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</si>
  <si>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</si>
  <si>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</si>
  <si>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</si>
  <si>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</si>
  <si>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</si>
  <si>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</si>
  <si>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</si>
  <si>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</si>
  <si>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</si>
  <si>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</si>
  <si>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</si>
  <si>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</si>
  <si>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</si>
  <si>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</si>
  <si>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</si>
  <si>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</si>
  <si>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</si>
  <si>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</si>
  <si>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</si>
  <si>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</si>
  <si>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</si>
  <si>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</si>
  <si>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</si>
  <si>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</si>
  <si>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</si>
  <si>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</si>
  <si>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</si>
  <si>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</si>
  <si>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</si>
  <si>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</si>
  <si>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</si>
  <si>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</si>
  <si>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</si>
  <si>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</si>
  <si>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</si>
  <si>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</si>
  <si>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</si>
  <si>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</si>
  <si>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</si>
  <si>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</si>
  <si>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</si>
  <si>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</si>
  <si>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</si>
  <si>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</si>
  <si>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</si>
  <si>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</si>
  <si>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</si>
  <si>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</si>
  <si>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</si>
  <si>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</si>
  <si>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</si>
  <si>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</si>
  <si>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</si>
  <si>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</si>
  <si>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</si>
  <si>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</si>
  <si>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</si>
  <si>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</si>
  <si>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</si>
  <si>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</si>
  <si>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</si>
  <si>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</si>
  <si>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</si>
  <si>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</si>
  <si>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</si>
  <si>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</si>
  <si>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</si>
  <si>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</si>
  <si>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</si>
  <si>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</si>
  <si>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</si>
  <si>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</si>
  <si>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</si>
  <si>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</si>
  <si>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</si>
  <si>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</si>
  <si>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</si>
  <si>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</si>
  <si>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</si>
  <si>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</si>
  <si>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</si>
  <si>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</si>
  <si>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</si>
  <si>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</si>
  <si>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</si>
  <si>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</si>
  <si>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</si>
  <si>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</si>
  <si>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</si>
  <si>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</si>
  <si>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</si>
  <si>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</si>
  <si>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</si>
  <si>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</si>
  <si>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</si>
  <si>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</si>
  <si>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</si>
  <si>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</si>
  <si>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</si>
  <si>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</si>
  <si>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</si>
  <si>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</si>
  <si>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</si>
  <si>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</si>
  <si>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</si>
  <si>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</si>
  <si>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</si>
  <si>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</si>
  <si>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</si>
  <si>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</si>
  <si>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</si>
  <si>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</si>
  <si>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</si>
  <si>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</si>
  <si>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</si>
  <si>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</si>
  <si>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</si>
  <si>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</si>
  <si>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</si>
  <si>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</si>
  <si>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</si>
  <si>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</si>
  <si>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</si>
  <si>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</si>
  <si>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</si>
  <si>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</si>
  <si>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</si>
  <si>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</si>
  <si>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</si>
  <si>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</si>
  <si>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</si>
  <si>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</si>
  <si>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</si>
  <si>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</si>
  <si>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</si>
  <si>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</si>
  <si>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</si>
  <si>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</si>
  <si>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</si>
  <si>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</si>
  <si>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</si>
  <si>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</si>
  <si>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</si>
  <si>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</si>
  <si>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</si>
  <si>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</si>
  <si>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</si>
  <si>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</si>
  <si>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</si>
  <si>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</si>
  <si>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</si>
  <si>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</si>
  <si>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</si>
  <si>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</si>
  <si>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</si>
  <si>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</si>
  <si>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</si>
  <si>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</si>
  <si>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</si>
  <si>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</si>
  <si>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</si>
  <si>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</si>
  <si>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</si>
  <si>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</si>
  <si>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</si>
  <si>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</si>
  <si>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</si>
  <si>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</si>
  <si>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</si>
  <si>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</si>
  <si>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</si>
  <si>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</si>
  <si>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</si>
  <si>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</si>
  <si>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</si>
  <si>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</si>
  <si>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</si>
  <si>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</si>
  <si>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</si>
  <si>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</si>
  <si>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</si>
  <si>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</si>
  <si>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</si>
  <si>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</si>
  <si>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</si>
  <si>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</si>
  <si>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</si>
  <si>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</si>
  <si>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</si>
  <si>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</si>
  <si>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</si>
  <si>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</si>
  <si>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</si>
  <si>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</si>
  <si>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</si>
  <si>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</si>
  <si>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</si>
  <si>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</si>
  <si>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</si>
  <si>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</si>
  <si>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</si>
  <si>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</si>
  <si>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</si>
  <si>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</si>
  <si>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</si>
  <si>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</si>
  <si>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</si>
  <si>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</si>
  <si>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</si>
  <si>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</si>
  <si>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</si>
  <si>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</si>
  <si>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</si>
  <si>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</si>
  <si>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</si>
  <si>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</si>
  <si>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</si>
  <si>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</si>
  <si>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</si>
  <si>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</si>
  <si>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</si>
  <si>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</si>
  <si>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</si>
  <si>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</si>
  <si>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</si>
  <si>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</si>
  <si>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</si>
  <si>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</si>
  <si>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</si>
  <si>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</si>
  <si>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</si>
  <si>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</si>
  <si>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</si>
  <si>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</si>
  <si>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</si>
  <si>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</si>
  <si>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</si>
  <si>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</si>
  <si>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</si>
  <si>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</si>
  <si>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</si>
  <si>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</si>
  <si>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</si>
  <si>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</si>
  <si>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</si>
  <si>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</si>
  <si>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</si>
  <si>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</si>
  <si>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</si>
  <si>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</si>
  <si>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</si>
  <si>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</si>
  <si>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</si>
  <si>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</si>
  <si>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</si>
  <si>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</si>
  <si>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</si>
  <si>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</si>
  <si>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</si>
  <si>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</si>
  <si>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</si>
  <si>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</si>
  <si>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</si>
  <si>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</si>
  <si>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</si>
  <si>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</si>
  <si>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</si>
  <si>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</si>
  <si>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</si>
  <si>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</si>
  <si>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</si>
  <si>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</si>
  <si>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</si>
  <si>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</si>
  <si>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</si>
  <si>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</si>
  <si>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</si>
  <si>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</si>
  <si>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</si>
  <si>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</si>
  <si>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</si>
  <si>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</si>
  <si>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</si>
  <si>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</si>
  <si>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</si>
  <si>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</si>
  <si>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</si>
  <si>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</si>
  <si>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</si>
  <si>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</si>
  <si>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</si>
  <si>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</si>
  <si>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</si>
  <si>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</si>
  <si>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</si>
  <si>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</si>
  <si>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</si>
  <si>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</si>
  <si>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</si>
  <si>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</si>
  <si>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</si>
  <si>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</si>
  <si>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</si>
  <si>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</si>
  <si>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</si>
  <si>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</si>
  <si>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</si>
  <si>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</si>
  <si>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</si>
  <si>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</si>
  <si>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</si>
  <si>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</si>
  <si>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</si>
  <si>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</si>
  <si>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</si>
  <si>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</si>
  <si>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</si>
  <si>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</si>
  <si>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</si>
  <si>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</si>
  <si>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</si>
  <si>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</si>
  <si>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</si>
  <si>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</si>
  <si>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</si>
  <si>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</si>
  <si>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</si>
  <si>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</si>
  <si>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</si>
  <si>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</si>
  <si>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</si>
  <si>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</si>
  <si>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</si>
  <si>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</si>
  <si>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</si>
  <si>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</si>
  <si>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</si>
  <si>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</si>
  <si>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</si>
  <si>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</si>
  <si>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</si>
  <si>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</si>
  <si>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</si>
  <si>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</si>
  <si>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</si>
  <si>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</si>
  <si>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</si>
  <si>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</si>
  <si>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</si>
  <si>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</si>
  <si>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</si>
  <si>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</si>
  <si>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</si>
  <si>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</si>
  <si>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</si>
  <si>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</si>
  <si>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</si>
  <si>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</si>
  <si>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</si>
  <si>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</si>
  <si>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</si>
  <si>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</si>
  <si>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</si>
  <si>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</si>
  <si>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</si>
  <si>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</si>
  <si>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</si>
  <si>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</si>
  <si>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</si>
  <si>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</si>
  <si>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</si>
  <si>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</si>
  <si>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</si>
  <si>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</si>
  <si>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</si>
  <si>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</si>
  <si>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</si>
  <si>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</si>
  <si>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</si>
  <si>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</si>
  <si>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</si>
  <si>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</si>
  <si>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</si>
  <si>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</si>
  <si>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</si>
  <si>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</si>
  <si>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</si>
  <si>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</si>
  <si>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</si>
  <si>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</si>
  <si>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</si>
  <si>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</si>
  <si>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</si>
  <si>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</si>
  <si>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</si>
  <si>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</si>
  <si>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</si>
  <si>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</si>
  <si>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</si>
  <si>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</si>
  <si>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</si>
  <si>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</si>
  <si>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</si>
  <si>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</si>
  <si>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</si>
  <si>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</si>
  <si>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</si>
  <si>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</si>
  <si>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</si>
  <si>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</si>
  <si>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</si>
  <si>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</si>
  <si>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</si>
  <si>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</si>
  <si>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</si>
  <si>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</si>
  <si>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</si>
  <si>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</si>
  <si>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</si>
  <si>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</si>
  <si>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</si>
  <si>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</si>
  <si>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</si>
  <si>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</si>
  <si>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</si>
  <si>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</si>
  <si>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</si>
  <si>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</si>
  <si>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</si>
  <si>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</si>
  <si>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</si>
  <si>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</si>
  <si>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</si>
  <si>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</si>
  <si>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</si>
  <si>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</si>
  <si>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</si>
  <si>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</si>
  <si>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</si>
  <si>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</si>
  <si>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</si>
  <si>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</si>
  <si>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</si>
  <si>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</si>
  <si>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</si>
  <si>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</si>
  <si>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</si>
  <si>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</si>
  <si>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</si>
  <si>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</si>
  <si>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</si>
  <si>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</si>
  <si>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</si>
  <si>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</si>
  <si>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</si>
  <si>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</si>
  <si>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</si>
  <si>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</si>
  <si>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</si>
  <si>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</si>
  <si>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</si>
  <si>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</si>
  <si>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</si>
  <si>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</si>
  <si>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</si>
  <si>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</si>
  <si>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</si>
  <si>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</si>
  <si>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</si>
  <si>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</si>
  <si>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</si>
  <si>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</si>
  <si>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</si>
  <si>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</si>
  <si>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</si>
  <si>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</si>
  <si>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</si>
  <si>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</si>
  <si>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</si>
  <si>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</si>
  <si>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</si>
  <si>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</si>
  <si>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</si>
  <si>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</si>
  <si>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</si>
  <si>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</si>
  <si>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</si>
  <si>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</si>
  <si>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</si>
  <si>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</si>
  <si>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</si>
  <si>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</si>
  <si>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</si>
  <si>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</si>
  <si>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</si>
  <si>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</si>
  <si>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</si>
  <si>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</si>
  <si>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</si>
  <si>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</si>
  <si>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</si>
  <si>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</si>
  <si>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</si>
  <si>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</si>
  <si>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</si>
  <si>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</si>
  <si>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</si>
  <si>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</si>
  <si>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</si>
  <si>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</si>
  <si>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</si>
  <si>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</si>
  <si>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</si>
  <si>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</si>
  <si>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</si>
  <si>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</si>
  <si>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</si>
  <si>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</si>
  <si>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</si>
  <si>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</si>
  <si>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</si>
  <si>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</si>
  <si>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</si>
  <si>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</si>
  <si>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</si>
  <si>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</si>
  <si>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</si>
  <si>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</si>
  <si>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</si>
  <si>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</si>
  <si>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</si>
  <si>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</si>
  <si>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</si>
  <si>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</si>
  <si>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</si>
  <si>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</si>
  <si>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</si>
  <si>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</si>
  <si>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</si>
  <si>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</si>
  <si>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</si>
  <si>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</si>
  <si>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</si>
  <si>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</si>
  <si>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</si>
  <si>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</si>
  <si>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</si>
  <si>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</si>
  <si>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</si>
  <si>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</si>
  <si>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</si>
  <si>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</si>
  <si>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</si>
  <si>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</si>
  <si>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</si>
  <si>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</si>
  <si>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</si>
  <si>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</si>
  <si>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</si>
  <si>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</si>
  <si>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</si>
  <si>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</si>
  <si>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</si>
  <si>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</si>
  <si>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</si>
  <si>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</si>
  <si>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</si>
  <si>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</si>
  <si>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</si>
  <si>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</si>
  <si>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</si>
  <si>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</si>
  <si>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</si>
  <si>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</si>
  <si>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</si>
  <si>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</si>
  <si>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</si>
  <si>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</si>
  <si>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</si>
  <si>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</si>
  <si>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</si>
  <si>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</si>
  <si>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</si>
  <si>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</si>
  <si>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</si>
  <si>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</si>
  <si>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</si>
  <si>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</si>
  <si>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</si>
  <si>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</si>
  <si>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</si>
  <si>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</si>
  <si>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</si>
  <si>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</si>
  <si>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</si>
  <si>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</si>
  <si>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</si>
  <si>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</si>
  <si>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</si>
  <si>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</si>
  <si>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</si>
  <si>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</si>
  <si>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</si>
  <si>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</si>
  <si>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</si>
  <si>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</si>
  <si>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</si>
  <si>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</si>
  <si>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</si>
  <si>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</si>
  <si>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</si>
  <si>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</si>
  <si>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</si>
  <si>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</si>
  <si>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</si>
  <si>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</si>
  <si>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</si>
  <si>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</si>
  <si>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</si>
  <si>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</si>
  <si>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</si>
  <si>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</si>
  <si>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</si>
  <si>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</si>
  <si>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</si>
  <si>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</si>
  <si>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</si>
  <si>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</si>
  <si>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</si>
  <si>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</si>
  <si>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</si>
  <si>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</si>
  <si>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</si>
  <si>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</si>
  <si>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</si>
  <si>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</si>
  <si>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</si>
  <si>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</si>
  <si>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</si>
  <si>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</si>
  <si>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</si>
  <si>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</si>
  <si>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</si>
  <si>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</si>
  <si>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</si>
  <si>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</si>
  <si>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</si>
  <si>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</si>
  <si>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</si>
  <si>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</si>
  <si>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</si>
  <si>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</si>
  <si>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</si>
  <si>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</si>
  <si>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</si>
  <si>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</si>
  <si>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</si>
  <si>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</si>
  <si>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</si>
  <si>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</si>
  <si>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</si>
  <si>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</si>
  <si>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</si>
  <si>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</si>
  <si>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</si>
  <si>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</si>
  <si>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</si>
  <si>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</si>
  <si>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</si>
  <si>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</si>
  <si>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</si>
  <si>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</si>
  <si>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</si>
  <si>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</si>
  <si>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</si>
  <si>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</si>
  <si>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</si>
  <si>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</si>
  <si>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</si>
  <si>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</si>
  <si>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</si>
  <si>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</si>
  <si>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</si>
  <si>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</si>
  <si>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</si>
  <si>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</si>
  <si>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</si>
  <si>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</si>
  <si>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</si>
  <si>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</si>
  <si>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</si>
  <si>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</si>
  <si>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</si>
  <si>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</si>
  <si>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</si>
  <si>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</si>
  <si>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</si>
  <si>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</si>
  <si>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</si>
  <si>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</si>
  <si>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</si>
  <si>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</si>
  <si>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</si>
  <si>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</si>
  <si>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</si>
  <si>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</si>
  <si>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</si>
  <si>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</si>
  <si>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</si>
  <si>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</si>
  <si>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</si>
  <si>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</si>
  <si>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</si>
  <si>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</si>
  <si>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</si>
  <si>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</si>
  <si>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</si>
  <si>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</si>
  <si>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</si>
  <si>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</si>
  <si>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</si>
  <si>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</si>
  <si>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</si>
  <si>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</si>
  <si>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</si>
  <si>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</si>
  <si>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</si>
  <si>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</si>
  <si>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</si>
  <si>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</si>
  <si>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</si>
  <si>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</si>
  <si>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</si>
  <si>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</si>
  <si>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</si>
  <si>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</si>
  <si>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</si>
  <si>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</si>
  <si>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</si>
  <si>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</si>
  <si>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</si>
  <si>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</si>
  <si>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</si>
  <si>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</si>
  <si>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</si>
  <si>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</si>
  <si>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</si>
  <si>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</si>
  <si>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</si>
  <si>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</si>
  <si>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</si>
  <si>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</si>
  <si>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</si>
  <si>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</si>
  <si>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</si>
  <si>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</si>
  <si>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</si>
  <si>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</si>
  <si>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</si>
  <si>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</si>
  <si>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</si>
  <si>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</si>
  <si>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</si>
  <si>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</si>
  <si>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</si>
  <si>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</si>
  <si>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</si>
  <si>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</si>
  <si>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</si>
  <si>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</si>
  <si>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</si>
  <si>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</si>
  <si>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</si>
  <si>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</si>
  <si>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</si>
  <si>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</si>
  <si>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</si>
  <si>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</si>
  <si>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</si>
  <si>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</si>
  <si>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</si>
  <si>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</si>
  <si>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</si>
  <si>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</si>
  <si>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</si>
  <si>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</si>
  <si>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</si>
  <si>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</si>
  <si>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</si>
  <si>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</si>
  <si>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</si>
  <si>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</si>
  <si>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</si>
  <si>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</si>
  <si>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</si>
  <si>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</si>
  <si>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</si>
  <si>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</si>
  <si>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</si>
  <si>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</si>
  <si>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</si>
  <si>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</si>
  <si>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</si>
  <si>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</si>
  <si>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</si>
  <si>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</si>
  <si>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</si>
  <si>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</si>
  <si>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</si>
  <si>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</si>
  <si>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</si>
  <si>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</si>
  <si>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</si>
  <si>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</si>
  <si>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</si>
  <si>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</si>
  <si>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</si>
  <si>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</si>
  <si>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</si>
  <si>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</si>
  <si>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</si>
  <si>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</si>
  <si>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</si>
  <si>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</si>
  <si>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</si>
  <si>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</si>
  <si>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</si>
  <si>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</si>
  <si>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</si>
  <si>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</si>
  <si>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</si>
  <si>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</si>
  <si>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</si>
  <si>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</si>
  <si>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</si>
  <si>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</si>
  <si>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</si>
  <si>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</si>
  <si>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</si>
  <si>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</si>
  <si>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</si>
  <si>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</si>
  <si>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</si>
  <si>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</si>
  <si>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</si>
  <si>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</si>
  <si>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</si>
  <si>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</si>
  <si>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</si>
  <si>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</si>
  <si>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</si>
  <si>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</si>
  <si>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</si>
  <si>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</si>
  <si>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</si>
  <si>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</si>
  <si>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</si>
  <si>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</si>
  <si>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</si>
  <si>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</si>
  <si>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</si>
  <si>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</si>
  <si>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</si>
  <si>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</si>
  <si>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</si>
  <si>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</si>
  <si>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</si>
  <si>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</si>
  <si>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</si>
  <si>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</si>
  <si>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</si>
  <si>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</si>
  <si>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</si>
  <si>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</si>
  <si>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</si>
  <si>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</si>
  <si>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</si>
  <si>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</si>
  <si>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</si>
  <si>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</si>
  <si>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</si>
  <si>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</si>
  <si>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</si>
  <si>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</si>
  <si>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</si>
  <si>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</si>
  <si>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</si>
  <si>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</si>
  <si>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</si>
  <si>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</si>
  <si>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</si>
  <si>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</si>
  <si>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</si>
  <si>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</si>
  <si>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</si>
  <si>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</si>
  <si>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</si>
  <si>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</si>
  <si>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</si>
  <si>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</si>
  <si>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</si>
  <si>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</si>
  <si>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</si>
  <si>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</si>
  <si>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</si>
  <si>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</si>
  <si>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</si>
  <si>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</si>
  <si>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</si>
  <si>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</si>
  <si>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</si>
  <si>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</si>
  <si>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</si>
  <si>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</si>
  <si>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</si>
  <si>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</si>
  <si>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</si>
  <si>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</si>
  <si>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</si>
  <si>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</si>
  <si>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</si>
  <si>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</si>
  <si>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</si>
  <si>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</si>
  <si>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</si>
  <si>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</si>
  <si>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</si>
  <si>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</si>
  <si>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</si>
  <si>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</si>
  <si>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</si>
  <si>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</si>
  <si>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</si>
  <si>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</si>
  <si>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</si>
  <si>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</si>
  <si>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</si>
  <si>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</si>
  <si>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</si>
  <si>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</si>
  <si>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</si>
  <si>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</si>
  <si>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</si>
  <si>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</si>
  <si>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</si>
  <si>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</si>
  <si>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</si>
  <si>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</si>
  <si>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</si>
  <si>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</si>
  <si>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</si>
  <si>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</si>
  <si>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</si>
  <si>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</si>
  <si>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</si>
  <si>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</si>
  <si>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</si>
  <si>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</si>
  <si>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</si>
  <si>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</si>
  <si>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</si>
  <si>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</si>
  <si>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</si>
  <si>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</si>
  <si>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</si>
  <si>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</si>
  <si>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</si>
  <si>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</si>
  <si>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</si>
  <si>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</si>
  <si>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</si>
  <si>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</si>
  <si>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</si>
  <si>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</si>
  <si>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</si>
  <si>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</si>
  <si>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</si>
  <si>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</si>
  <si>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</si>
  <si>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</si>
  <si>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</si>
  <si>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</si>
  <si>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</si>
  <si>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</si>
  <si>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</si>
  <si>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</si>
  <si>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</si>
  <si>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</si>
  <si>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</si>
  <si>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</si>
  <si>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</si>
  <si>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</si>
  <si>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</si>
  <si>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</si>
  <si>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</si>
  <si>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</si>
  <si>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</si>
  <si>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</si>
  <si>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</si>
  <si>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</si>
  <si>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</si>
  <si>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</si>
  <si>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</si>
  <si>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</si>
  <si>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</si>
  <si>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</si>
  <si>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</si>
  <si>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</si>
  <si>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</si>
  <si>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</si>
  <si>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</si>
  <si>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</si>
  <si>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</si>
  <si>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</si>
  <si>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</si>
  <si>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</si>
  <si>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</si>
  <si>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</si>
  <si>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</si>
  <si>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</si>
  <si>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</si>
  <si>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</si>
  <si>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</si>
  <si>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</si>
  <si>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</si>
  <si>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</si>
  <si>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</si>
  <si>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</si>
  <si>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</si>
  <si>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</si>
  <si>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</si>
  <si>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</si>
  <si>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</si>
  <si>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</si>
  <si>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</si>
  <si>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</si>
  <si>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</si>
  <si>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</si>
  <si>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</si>
  <si>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</si>
  <si>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</si>
  <si>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</si>
  <si>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</si>
  <si>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</si>
  <si>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</si>
  <si>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</si>
  <si>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</si>
  <si>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</si>
  <si>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</si>
  <si>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</si>
  <si>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</si>
  <si>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</si>
  <si>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</si>
  <si>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</si>
  <si>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</si>
  <si>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</si>
  <si>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</si>
  <si>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</si>
  <si>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</si>
  <si>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</si>
  <si>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</si>
  <si>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</si>
  <si>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</si>
  <si>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</si>
  <si>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</si>
  <si>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</si>
  <si>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</si>
  <si>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</si>
  <si>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</si>
  <si>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</si>
  <si>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</si>
  <si>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</si>
  <si>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</si>
  <si>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</si>
  <si>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</si>
  <si>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</si>
  <si>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</si>
  <si>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</si>
  <si>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</si>
  <si>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</si>
  <si>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</si>
  <si>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</si>
  <si>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</si>
  <si>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</si>
  <si>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</si>
  <si>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</si>
  <si>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</si>
  <si>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</si>
  <si>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</si>
  <si>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</si>
  <si>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</si>
  <si>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</si>
  <si>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</si>
  <si>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</si>
  <si>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</si>
  <si>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</si>
  <si>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</si>
  <si>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</si>
  <si>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</si>
  <si>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</si>
  <si>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</si>
  <si>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</si>
  <si>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</si>
  <si>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</si>
  <si>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</si>
  <si>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</si>
  <si>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</si>
  <si>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</si>
  <si>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</si>
  <si>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</si>
  <si>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</si>
  <si>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</si>
  <si>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</si>
  <si>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</si>
  <si>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</si>
  <si>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</si>
  <si>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</si>
  <si>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</si>
  <si>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</si>
  <si>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</si>
  <si>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</si>
  <si>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</si>
  <si>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</si>
  <si>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</si>
  <si>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</si>
  <si>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</si>
  <si>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</si>
  <si>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</si>
  <si>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</si>
  <si>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</si>
  <si>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</si>
  <si>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</si>
  <si>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</si>
  <si>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</si>
  <si>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</si>
  <si>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</si>
  <si>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</si>
  <si>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</si>
  <si>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</si>
  <si>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</si>
  <si>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</si>
  <si>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</si>
  <si>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</si>
  <si>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</si>
  <si>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</si>
  <si>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</si>
  <si>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</si>
  <si>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</si>
  <si>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</si>
  <si>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</si>
  <si>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</si>
  <si>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</si>
  <si>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</si>
  <si>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</si>
  <si>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</si>
  <si>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</si>
  <si>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</si>
  <si>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</si>
  <si>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</si>
  <si>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</si>
  <si>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</si>
  <si>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</si>
  <si>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</si>
  <si>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</si>
  <si>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</si>
  <si>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</si>
  <si>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</si>
  <si>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</si>
  <si>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</si>
  <si>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</si>
  <si>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</si>
  <si>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</si>
  <si>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</si>
  <si>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</si>
  <si>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</si>
  <si>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</si>
  <si>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</si>
  <si>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</si>
  <si>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</si>
  <si>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</si>
  <si>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</si>
  <si>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</si>
  <si>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</si>
  <si>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</si>
  <si>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</si>
  <si>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</si>
  <si>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</si>
  <si>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</si>
  <si>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</si>
  <si>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</si>
  <si>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</si>
  <si>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</si>
  <si>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</si>
  <si>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</si>
  <si>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</si>
  <si>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</si>
  <si>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</si>
  <si>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</si>
  <si>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</si>
  <si>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</si>
  <si>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</si>
  <si>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</si>
  <si>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</si>
  <si>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</si>
  <si>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</si>
  <si>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</si>
  <si>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</si>
  <si>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</si>
  <si>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</si>
  <si>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</si>
  <si>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</si>
  <si>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</si>
  <si>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</si>
  <si>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</si>
  <si>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</si>
  <si>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</si>
  <si>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</si>
  <si>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</si>
  <si>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</si>
  <si>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</si>
  <si>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</si>
  <si>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</si>
  <si>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</si>
  <si>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</si>
  <si>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</si>
  <si>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</si>
  <si>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</si>
  <si>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</si>
  <si>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</si>
  <si>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</si>
  <si>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</si>
  <si>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</si>
  <si>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</si>
  <si>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</si>
  <si>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</si>
  <si>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</si>
  <si>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</si>
  <si>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</si>
  <si>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</si>
  <si>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</si>
  <si>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</si>
  <si>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</si>
  <si>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</si>
  <si>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</si>
  <si>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</si>
  <si>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</si>
  <si>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</si>
  <si>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</si>
  <si>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</si>
  <si>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</si>
  <si>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</si>
  <si>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</si>
  <si>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</si>
  <si>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</si>
  <si>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</si>
  <si>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</si>
  <si>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</si>
  <si>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</si>
  <si>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</si>
  <si>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</si>
  <si>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</si>
  <si>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</si>
  <si>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</si>
  <si>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</si>
  <si>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</si>
  <si>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</si>
  <si>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</si>
  <si>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</si>
  <si>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</si>
  <si>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</si>
  <si>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</si>
  <si>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</si>
  <si>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</si>
  <si>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</si>
  <si>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</si>
  <si>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</si>
  <si>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</si>
  <si>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</si>
  <si>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</si>
  <si>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</si>
  <si>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</si>
  <si>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</si>
  <si>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</si>
  <si>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</si>
  <si>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</si>
  <si>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</si>
  <si>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</si>
  <si>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</si>
  <si>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</si>
  <si>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</si>
  <si>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</si>
  <si>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</si>
  <si>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</si>
  <si>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</si>
  <si>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</si>
  <si>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</si>
  <si>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</si>
  <si>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</si>
  <si>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</si>
  <si>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</si>
  <si>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</si>
  <si>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</si>
  <si>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</si>
  <si>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</si>
  <si>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</si>
  <si>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</si>
  <si>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</si>
  <si>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</si>
  <si>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</si>
  <si>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</si>
  <si>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</si>
  <si>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</si>
  <si>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</si>
  <si>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</si>
  <si>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</si>
  <si>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</si>
  <si>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</si>
  <si>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</si>
  <si>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</si>
  <si>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</si>
  <si>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</si>
  <si>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</si>
  <si>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</si>
  <si>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</si>
  <si>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</si>
  <si>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</si>
  <si>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</si>
  <si>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</si>
  <si>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</si>
  <si>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</si>
  <si>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</si>
  <si>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</si>
  <si>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</si>
  <si>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</si>
  <si>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</si>
  <si>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</si>
  <si>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</si>
  <si>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</si>
  <si>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</si>
  <si>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</si>
  <si>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</si>
  <si>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</si>
  <si>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</si>
  <si>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</si>
  <si>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</si>
  <si>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</si>
  <si>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</si>
  <si>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</si>
  <si>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</si>
  <si>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</si>
  <si>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</si>
  <si>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</si>
  <si>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</si>
  <si>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</si>
  <si>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</si>
  <si>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</si>
  <si>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</si>
  <si>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</si>
  <si>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</si>
  <si>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</si>
  <si>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</si>
  <si>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</si>
  <si>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</si>
  <si>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</si>
  <si>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</si>
  <si>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</si>
  <si>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</si>
  <si>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</si>
  <si>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</si>
  <si>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</si>
  <si>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</si>
  <si>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</si>
  <si>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</si>
  <si>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</si>
  <si>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</si>
  <si>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</si>
  <si>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</si>
  <si>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</si>
  <si>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</si>
  <si>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</si>
  <si>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</si>
  <si>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</si>
  <si>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</si>
  <si>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</si>
  <si>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</si>
  <si>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</si>
  <si>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</si>
  <si>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</si>
  <si>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</si>
  <si>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</si>
  <si>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</si>
  <si>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</si>
  <si>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</si>
  <si>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</si>
  <si>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</si>
  <si>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</si>
  <si>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</si>
  <si>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</si>
  <si>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</si>
  <si>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</si>
  <si>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</si>
  <si>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</si>
  <si>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</si>
  <si>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</si>
  <si>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</si>
  <si>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</si>
  <si>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</si>
  <si>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</si>
  <si>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</si>
  <si>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</si>
  <si>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</si>
  <si>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</si>
  <si>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</si>
  <si>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</si>
  <si>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</si>
  <si>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</si>
  <si>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</si>
  <si>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</si>
  <si>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</si>
  <si>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</si>
  <si>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</si>
  <si>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</si>
  <si>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</si>
  <si>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</si>
  <si>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</si>
  <si>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</si>
  <si>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</si>
  <si>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</si>
  <si>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</si>
  <si>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</si>
  <si>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</si>
  <si>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</si>
  <si>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</si>
  <si>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</si>
  <si>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</si>
  <si>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</si>
  <si>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</si>
  <si>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</si>
  <si>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</si>
  <si>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</si>
  <si>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</si>
  <si>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</si>
  <si>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</si>
  <si>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</si>
  <si>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</si>
  <si>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</si>
  <si>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</si>
  <si>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</si>
  <si>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</si>
  <si>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</si>
  <si>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</si>
  <si>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</si>
  <si>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</si>
  <si>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</si>
  <si>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</si>
  <si>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</si>
  <si>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</si>
  <si>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</si>
  <si>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</si>
  <si>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</si>
  <si>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</si>
  <si>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</si>
  <si>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</si>
  <si>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</si>
  <si>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</si>
  <si>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</si>
  <si>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</si>
  <si>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</si>
  <si>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</si>
  <si>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</si>
  <si>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</si>
  <si>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</si>
  <si>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</si>
  <si>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</si>
  <si>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</si>
  <si>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</si>
  <si>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</si>
  <si>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</si>
  <si>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</si>
  <si>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</si>
  <si>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</si>
  <si>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</si>
  <si>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</si>
  <si>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</si>
  <si>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</si>
  <si>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</si>
  <si>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</si>
  <si>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</si>
  <si>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</si>
  <si>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</si>
  <si>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</si>
  <si>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</si>
  <si>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</si>
  <si>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</si>
  <si>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</si>
  <si>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</si>
  <si>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</si>
  <si>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</si>
  <si>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</si>
  <si>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</si>
  <si>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</si>
  <si>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</si>
  <si>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</si>
  <si>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</si>
  <si>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</si>
  <si>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</si>
  <si>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</si>
  <si>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</si>
  <si>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</si>
  <si>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</si>
  <si>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</si>
  <si>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</si>
  <si>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</si>
  <si>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</si>
  <si>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</si>
  <si>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</si>
  <si>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</si>
  <si>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</si>
  <si>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</si>
  <si>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</si>
  <si>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</si>
  <si>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</si>
  <si>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</si>
  <si>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</si>
  <si>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</si>
  <si>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</si>
  <si>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</si>
  <si>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</si>
  <si>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</si>
  <si>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</si>
  <si>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</si>
  <si>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</si>
  <si>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</si>
  <si>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</si>
  <si>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</si>
  <si>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</si>
  <si>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</si>
  <si>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</si>
  <si>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</si>
  <si>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</si>
  <si>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</si>
  <si>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</si>
  <si>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</si>
  <si>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</si>
  <si>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</si>
  <si>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</si>
  <si>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</si>
  <si>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</si>
  <si>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</si>
  <si>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</si>
  <si>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</si>
  <si>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</si>
  <si>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</si>
  <si>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</si>
  <si>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</si>
  <si>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</si>
  <si>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</si>
  <si>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</si>
  <si>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</si>
  <si>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</si>
  <si>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</si>
  <si>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</si>
  <si>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</si>
  <si>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</si>
  <si>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</si>
  <si>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</si>
  <si>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</si>
  <si>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</si>
  <si>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</si>
  <si>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</si>
  <si>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</si>
  <si>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</si>
  <si>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</si>
  <si>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</si>
  <si>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</si>
  <si>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</si>
  <si>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</si>
  <si>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</si>
  <si>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</si>
  <si>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</si>
  <si>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</si>
  <si>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</si>
  <si>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</si>
  <si>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</si>
  <si>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</si>
  <si>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</si>
  <si>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</si>
  <si>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</si>
  <si>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</si>
  <si>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</si>
  <si>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</si>
  <si>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</si>
  <si>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</si>
  <si>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</si>
  <si>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</si>
  <si>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</si>
  <si>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</si>
  <si>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</si>
  <si>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</si>
  <si>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</si>
  <si>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</si>
  <si>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</si>
  <si>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</si>
  <si>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</si>
  <si>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</si>
  <si>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</si>
  <si>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</si>
  <si>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</si>
  <si>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</si>
  <si>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</si>
  <si>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</si>
  <si>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</si>
  <si>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</si>
  <si>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</si>
  <si>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</si>
  <si>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</si>
  <si>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</si>
  <si>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</si>
  <si>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</si>
  <si>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</si>
  <si>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</si>
  <si>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</si>
  <si>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</si>
  <si>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</si>
  <si>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</si>
  <si>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</si>
  <si>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</si>
  <si>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</si>
  <si>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</si>
  <si>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</si>
  <si>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</si>
  <si>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</si>
  <si>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</si>
  <si>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</si>
  <si>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</si>
  <si>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</si>
  <si>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</si>
  <si>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</si>
  <si>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</si>
  <si>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</si>
  <si>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</si>
  <si>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</si>
  <si>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</si>
  <si>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</si>
  <si>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</si>
  <si>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</si>
  <si>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</si>
  <si>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</si>
  <si>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</si>
  <si>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</si>
  <si>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</si>
  <si>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</si>
  <si>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</si>
  <si>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</si>
  <si>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</si>
  <si>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</si>
  <si>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</si>
  <si>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</si>
  <si>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</si>
  <si>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</si>
  <si>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</si>
  <si>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</si>
  <si>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</si>
  <si>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</si>
  <si>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</si>
  <si>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</si>
  <si>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</si>
  <si>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</si>
  <si>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</si>
  <si>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</si>
  <si>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</si>
  <si>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</si>
  <si>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</si>
  <si>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</si>
  <si>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</si>
  <si>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</si>
  <si>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</si>
  <si>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</si>
  <si>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</si>
  <si>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</si>
  <si>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</si>
  <si>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</si>
  <si>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</si>
  <si>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</si>
  <si>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</si>
  <si>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</si>
  <si>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</si>
  <si>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</si>
  <si>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</si>
  <si>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</si>
  <si>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</si>
  <si>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</si>
  <si>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</si>
  <si>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</si>
  <si>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</si>
  <si>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</si>
  <si>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</si>
  <si>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</si>
  <si>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</si>
  <si>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</si>
  <si>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</si>
  <si>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</si>
  <si>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</si>
  <si>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</si>
  <si>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</si>
  <si>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</si>
  <si>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</si>
  <si>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</si>
  <si>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</si>
  <si>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</si>
  <si>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</si>
  <si>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</si>
  <si>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</si>
  <si>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</si>
  <si>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</si>
  <si>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</si>
  <si>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</si>
  <si>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</si>
  <si>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</si>
  <si>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</si>
  <si>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</si>
  <si>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</si>
  <si>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</si>
  <si>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</si>
  <si>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</si>
  <si>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</si>
  <si>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</si>
  <si>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</si>
  <si>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</si>
  <si>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</si>
  <si>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</si>
  <si>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</si>
  <si>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</si>
  <si>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</si>
  <si>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</si>
  <si>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</si>
  <si>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</si>
  <si>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</si>
  <si>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</si>
  <si>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</si>
  <si>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</si>
  <si>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</si>
  <si>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</si>
  <si>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</si>
  <si>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</si>
  <si>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</si>
  <si>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</si>
  <si>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</si>
  <si>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</si>
  <si>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</si>
  <si>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</si>
  <si>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</si>
  <si>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</si>
  <si>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</si>
  <si>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</si>
  <si>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</si>
  <si>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</si>
  <si>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</si>
  <si>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</si>
  <si>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</si>
  <si>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</si>
  <si>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</si>
  <si>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</si>
  <si>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</si>
  <si>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</si>
  <si>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</si>
  <si>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</si>
  <si>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</si>
  <si>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</si>
  <si>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</si>
  <si>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</si>
  <si>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</si>
  <si>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</si>
  <si>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</si>
  <si>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</si>
  <si>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</si>
  <si>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</si>
  <si>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</si>
  <si>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</si>
  <si>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</si>
  <si>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</si>
  <si>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</si>
  <si>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</si>
  <si>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</si>
  <si>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</si>
  <si>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</si>
  <si>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</si>
  <si>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</si>
  <si>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</si>
  <si>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</si>
  <si>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</si>
  <si>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</si>
  <si>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</si>
  <si>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</si>
  <si>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</si>
  <si>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</si>
  <si>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</si>
  <si>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</si>
  <si>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</si>
  <si>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</si>
  <si>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</si>
  <si>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</si>
  <si>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</si>
  <si>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</si>
  <si>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</si>
  <si>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</si>
  <si>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</si>
  <si>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</si>
  <si>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</si>
  <si>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</si>
  <si>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</si>
  <si>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</si>
  <si>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</si>
  <si>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</si>
  <si>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</si>
  <si>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</si>
  <si>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</si>
  <si>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</si>
  <si>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</si>
  <si>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</si>
  <si>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</si>
  <si>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</si>
  <si>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</si>
  <si>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</si>
  <si>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</si>
  <si>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</si>
  <si>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</si>
  <si>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</si>
  <si>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</si>
  <si>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</si>
  <si>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</si>
  <si>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</si>
  <si>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</si>
  <si>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</si>
  <si>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</si>
  <si>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</si>
  <si>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</si>
  <si>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</si>
  <si>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</si>
  <si>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</si>
  <si>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</si>
  <si>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</si>
  <si>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</si>
  <si>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</si>
  <si>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</si>
  <si>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</si>
  <si>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</si>
  <si>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</si>
  <si>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</si>
  <si>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</si>
  <si>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</si>
  <si>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</si>
  <si>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</si>
  <si>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</si>
  <si>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</si>
  <si>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</si>
  <si>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</si>
  <si>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</si>
  <si>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</si>
  <si>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</si>
  <si>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</si>
  <si>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</si>
  <si>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</si>
  <si>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</si>
  <si>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</si>
  <si>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</si>
  <si>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</si>
  <si>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</si>
  <si>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</si>
  <si>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</si>
  <si>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</si>
  <si>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</si>
  <si>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</si>
  <si>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</si>
  <si>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</si>
  <si>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</si>
  <si>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</si>
  <si>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</si>
  <si>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</si>
  <si>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</si>
  <si>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</si>
  <si>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</si>
  <si>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</si>
  <si>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</si>
  <si>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</si>
  <si>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</si>
  <si>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</si>
  <si>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</si>
  <si>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</si>
  <si>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</si>
  <si>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</si>
  <si>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</si>
  <si>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</si>
  <si>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</si>
  <si>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</si>
  <si>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</si>
  <si>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</si>
  <si>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</si>
  <si>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</si>
  <si>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</si>
  <si>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</si>
  <si>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</si>
  <si>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</si>
  <si>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</si>
  <si>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</si>
  <si>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</si>
  <si>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</si>
  <si>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</si>
  <si>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</si>
  <si>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</si>
  <si>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</si>
  <si>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</si>
  <si>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</si>
  <si>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</si>
  <si>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</si>
  <si>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</si>
  <si>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</si>
  <si>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</si>
  <si>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</si>
  <si>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</si>
  <si>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</si>
  <si>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</si>
  <si>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</si>
  <si>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</si>
  <si>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専門家の派遣費用</t>
    <rPh sb="0" eb="3">
      <t>センモンカ</t>
    </rPh>
    <rPh sb="4" eb="6">
      <t>ハケン</t>
    </rPh>
    <rPh sb="6" eb="8">
      <t>ヒヨウ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</si>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</sst>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b/>
      <u/>
      <sz val="11"/>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4">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014633" y="742735"/>
          <a:ext cx="4645555" cy="104965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722120"/>
          <a:ext cx="8597498" cy="140252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25</xdr:col>
      <xdr:colOff>35718</xdr:colOff>
      <xdr:row>9</xdr:row>
      <xdr:rowOff>59531</xdr:rowOff>
    </xdr:from>
    <xdr:ext cx="184731" cy="264560"/>
    <xdr:sp macro="" textlink="">
      <xdr:nvSpPr>
        <xdr:cNvPr id="3" name="テキスト ボックス 2">
          <a:extLst>
            <a:ext uri="{FF2B5EF4-FFF2-40B4-BE49-F238E27FC236}">
              <a16:creationId xmlns:a16="http://schemas.microsoft.com/office/drawing/2014/main" id="{B6B04007-0C2B-A9A9-8BBC-F447AC37F718}"/>
            </a:ext>
          </a:extLst>
        </xdr:cNvPr>
        <xdr:cNvSpPr txBox="1"/>
      </xdr:nvSpPr>
      <xdr:spPr>
        <a:xfrm>
          <a:off x="19931062" y="42505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14</xdr:col>
      <xdr:colOff>-1</xdr:colOff>
      <xdr:row>6</xdr:row>
      <xdr:rowOff>404813</xdr:rowOff>
    </xdr:from>
    <xdr:to>
      <xdr:col>35</xdr:col>
      <xdr:colOff>50799</xdr:colOff>
      <xdr:row>11</xdr:row>
      <xdr:rowOff>393701</xdr:rowOff>
    </xdr:to>
    <xdr:sp macro="" textlink="">
      <xdr:nvSpPr>
        <xdr:cNvPr id="4" name="テキスト ボックス 3">
          <a:extLst>
            <a:ext uri="{FF2B5EF4-FFF2-40B4-BE49-F238E27FC236}">
              <a16:creationId xmlns:a16="http://schemas.microsoft.com/office/drawing/2014/main" id="{8B2CFEC1-C725-0D69-B099-D873D3D6112E}"/>
            </a:ext>
          </a:extLst>
        </xdr:cNvPr>
        <xdr:cNvSpPr txBox="1"/>
      </xdr:nvSpPr>
      <xdr:spPr>
        <a:xfrm>
          <a:off x="18440399" y="2640013"/>
          <a:ext cx="3479800" cy="2935288"/>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kern="1200">
              <a:solidFill>
                <a:schemeClr val="bg1"/>
              </a:solidFill>
              <a:latin typeface="游ゴシック" panose="020B0400000000000000" pitchFamily="50" charset="-128"/>
              <a:ea typeface="游ゴシック" panose="020B0400000000000000" pitchFamily="50" charset="-128"/>
            </a:rPr>
            <a:t>「補助金の総額（①、②及び③）［円］」の欄には、「国保連からの補助金振込金額内訳」を確認して、ご入力ください。（</a:t>
          </a:r>
          <a:r>
            <a:rPr kumimoji="1" lang="en-US" altLang="ja-JP" sz="1800" b="1" kern="1200">
              <a:solidFill>
                <a:schemeClr val="bg1"/>
              </a:solidFill>
              <a:latin typeface="游ゴシック" panose="020B0400000000000000" pitchFamily="50" charset="-128"/>
              <a:ea typeface="游ゴシック" panose="020B0400000000000000" pitchFamily="50" charset="-128"/>
            </a:rPr>
            <a:t>※</a:t>
          </a:r>
          <a:r>
            <a:rPr kumimoji="1" lang="ja-JP" altLang="en-US" sz="1800" b="1" kern="1200">
              <a:solidFill>
                <a:schemeClr val="bg1"/>
              </a:solidFill>
              <a:latin typeface="游ゴシック" panose="020B0400000000000000" pitchFamily="50" charset="-128"/>
              <a:ea typeface="游ゴシック" panose="020B0400000000000000" pitchFamily="50" charset="-128"/>
            </a:rPr>
            <a:t>交付申請書でご入力頂いた金額内訳とは異なりますのでご注意ください。）</a:t>
          </a:r>
          <a:endParaRPr kumimoji="1" lang="en-US" altLang="ja-JP" sz="1800" b="1" kern="1200">
            <a:solidFill>
              <a:schemeClr val="bg1"/>
            </a:solidFill>
            <a:latin typeface="游ゴシック" panose="020B0400000000000000" pitchFamily="50" charset="-128"/>
            <a:ea typeface="游ゴシック" panose="020B0400000000000000" pitchFamily="50" charset="-128"/>
          </a:endParaRPr>
        </a:p>
        <a:p>
          <a:endParaRPr kumimoji="1" lang="ja-JP" altLang="en-US" sz="1800" b="1" kern="1200">
            <a:solidFill>
              <a:schemeClr val="bg1"/>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view="pageBreakPreview" topLeftCell="K24" zoomScaleNormal="100" zoomScaleSheetLayoutView="100" workbookViewId="0">
      <selection activeCell="R140" sqref="R140"/>
    </sheetView>
  </sheetViews>
  <sheetFormatPr defaultColWidth="9" defaultRowHeight="20.100000000000001" customHeight="1"/>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8" ht="20.100000000000001" customHeight="1">
      <c r="A1" s="17" t="s">
        <v>1866</v>
      </c>
    </row>
    <row r="2" spans="1:28" ht="17.25" customHeight="1">
      <c r="A2" s="18"/>
    </row>
    <row r="3" spans="1:28" s="19" customFormat="1" ht="36.6" customHeight="1">
      <c r="A3" s="323" t="s">
        <v>2026</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231"/>
      <c r="AB3" s="231"/>
    </row>
    <row r="4" spans="1:28" s="19" customFormat="1" ht="30.75" customHeight="1">
      <c r="A4" s="372" t="s">
        <v>0</v>
      </c>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5" customHeight="1">
      <c r="A6" s="323" t="s">
        <v>1</v>
      </c>
      <c r="B6" s="323"/>
      <c r="C6" s="323"/>
      <c r="D6" s="323"/>
      <c r="E6" s="323"/>
      <c r="F6" s="323"/>
      <c r="G6" s="323"/>
      <c r="H6" s="323"/>
      <c r="I6" s="323"/>
      <c r="J6" s="323"/>
      <c r="K6" s="323"/>
      <c r="L6" s="323"/>
      <c r="M6" s="323"/>
      <c r="N6" s="323"/>
      <c r="O6" s="323"/>
      <c r="P6" s="323"/>
      <c r="Q6" s="323"/>
      <c r="R6" s="323"/>
      <c r="S6" s="323"/>
      <c r="T6" s="323"/>
      <c r="U6" s="323"/>
      <c r="V6" s="323"/>
      <c r="W6" s="323"/>
      <c r="X6" s="323"/>
      <c r="Y6" s="323"/>
      <c r="Z6" s="323"/>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323" t="s">
        <v>2041</v>
      </c>
      <c r="B14" s="323"/>
      <c r="C14" s="323"/>
      <c r="D14" s="323"/>
      <c r="E14" s="323"/>
      <c r="F14" s="323"/>
      <c r="G14" s="323"/>
      <c r="H14" s="323"/>
      <c r="I14" s="323"/>
      <c r="J14" s="323"/>
      <c r="K14" s="323"/>
      <c r="L14" s="323"/>
      <c r="M14" s="323"/>
      <c r="N14" s="323"/>
      <c r="O14" s="323"/>
      <c r="P14" s="323"/>
      <c r="Q14" s="323"/>
      <c r="R14" s="323"/>
      <c r="S14" s="323"/>
      <c r="T14" s="323"/>
      <c r="U14" s="323"/>
      <c r="V14" s="323"/>
      <c r="W14" s="323"/>
      <c r="X14" s="323"/>
      <c r="Y14" s="323"/>
      <c r="Z14" s="323"/>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323" t="s">
        <v>1867</v>
      </c>
      <c r="C17" s="323"/>
      <c r="D17" s="323"/>
      <c r="E17" s="323"/>
      <c r="F17" s="323"/>
      <c r="G17" s="323"/>
      <c r="H17" s="323"/>
      <c r="I17" s="323"/>
      <c r="J17" s="323"/>
      <c r="K17" s="323"/>
      <c r="L17" s="323"/>
      <c r="M17" s="323"/>
      <c r="N17" s="323"/>
      <c r="O17" s="323"/>
      <c r="P17" s="323"/>
      <c r="Q17" s="323"/>
      <c r="R17" s="323"/>
      <c r="S17" s="323"/>
      <c r="T17" s="323"/>
      <c r="U17" s="323"/>
      <c r="V17" s="323"/>
      <c r="W17" s="323"/>
      <c r="X17" s="323"/>
      <c r="Y17" s="323"/>
      <c r="Z17" s="20"/>
    </row>
    <row r="18" spans="1:27" ht="27.75" customHeight="1" thickBot="1">
      <c r="A18" s="20"/>
      <c r="B18" s="69" t="s">
        <v>3</v>
      </c>
      <c r="C18" s="404"/>
      <c r="D18" s="405"/>
      <c r="E18" s="405"/>
      <c r="F18" s="405"/>
      <c r="G18" s="405"/>
      <c r="H18" s="405"/>
      <c r="I18" s="405"/>
      <c r="J18" s="405"/>
      <c r="K18" s="405"/>
      <c r="L18" s="406"/>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338" t="s">
        <v>8</v>
      </c>
      <c r="D22" s="338"/>
      <c r="E22" s="338"/>
      <c r="F22" s="338"/>
      <c r="G22" s="338"/>
      <c r="H22" s="338"/>
      <c r="I22" s="338"/>
      <c r="J22" s="338"/>
      <c r="K22" s="338"/>
      <c r="L22" s="339"/>
      <c r="M22" s="407"/>
      <c r="N22" s="408"/>
      <c r="O22" s="408"/>
      <c r="P22" s="408"/>
      <c r="Q22" s="408"/>
      <c r="R22" s="408"/>
      <c r="S22" s="408"/>
      <c r="T22" s="408"/>
      <c r="U22" s="408"/>
      <c r="V22" s="408"/>
      <c r="W22" s="409"/>
      <c r="X22" s="410"/>
      <c r="Y22" s="20"/>
      <c r="Z22" s="20"/>
    </row>
    <row r="23" spans="1:27" ht="20.100000000000001" customHeight="1" thickBot="1">
      <c r="A23" s="20"/>
      <c r="B23" s="24"/>
      <c r="C23" s="338" t="s">
        <v>9</v>
      </c>
      <c r="D23" s="338"/>
      <c r="E23" s="338"/>
      <c r="F23" s="338"/>
      <c r="G23" s="338"/>
      <c r="H23" s="338"/>
      <c r="I23" s="338"/>
      <c r="J23" s="338"/>
      <c r="K23" s="338"/>
      <c r="L23" s="339"/>
      <c r="M23" s="340"/>
      <c r="N23" s="341"/>
      <c r="O23" s="341"/>
      <c r="P23" s="341"/>
      <c r="Q23" s="341"/>
      <c r="R23" s="341"/>
      <c r="S23" s="341"/>
      <c r="T23" s="341"/>
      <c r="U23" s="341"/>
      <c r="V23" s="341"/>
      <c r="W23" s="341"/>
      <c r="X23" s="342"/>
      <c r="Y23" s="20"/>
      <c r="Z23" s="20"/>
      <c r="AA23" s="230" t="s">
        <v>10</v>
      </c>
    </row>
    <row r="24" spans="1:27" ht="20.100000000000001" customHeight="1" thickBot="1">
      <c r="A24" s="20"/>
      <c r="B24" s="23" t="s">
        <v>11</v>
      </c>
      <c r="C24" s="338" t="s">
        <v>12</v>
      </c>
      <c r="D24" s="338"/>
      <c r="E24" s="338"/>
      <c r="F24" s="338"/>
      <c r="G24" s="338"/>
      <c r="H24" s="338"/>
      <c r="I24" s="338"/>
      <c r="J24" s="338"/>
      <c r="K24" s="338"/>
      <c r="L24" s="339"/>
      <c r="M24" s="132"/>
      <c r="N24" s="133"/>
      <c r="O24" s="133"/>
      <c r="P24" s="226" t="s">
        <v>2042</v>
      </c>
      <c r="Q24" s="133"/>
      <c r="R24" s="133"/>
      <c r="S24" s="133"/>
      <c r="T24" s="134"/>
      <c r="U24" s="115"/>
      <c r="V24" s="116"/>
      <c r="W24" s="116"/>
      <c r="X24" s="116"/>
      <c r="Y24" s="20"/>
      <c r="Z24" s="20"/>
      <c r="AA24" s="230" t="str">
        <f>CONCATENATE(M24,N24,O24,P24,Q24,R24,S24,T24)</f>
        <v>-</v>
      </c>
    </row>
    <row r="25" spans="1:27" ht="34.5" customHeight="1">
      <c r="A25" s="20"/>
      <c r="B25" s="25"/>
      <c r="C25" s="393" t="s">
        <v>13</v>
      </c>
      <c r="D25" s="393"/>
      <c r="E25" s="393"/>
      <c r="F25" s="393"/>
      <c r="G25" s="393"/>
      <c r="H25" s="393"/>
      <c r="I25" s="393"/>
      <c r="J25" s="393"/>
      <c r="K25" s="393"/>
      <c r="L25" s="394"/>
      <c r="M25" s="395"/>
      <c r="N25" s="396"/>
      <c r="O25" s="396"/>
      <c r="P25" s="396"/>
      <c r="Q25" s="396"/>
      <c r="R25" s="396"/>
      <c r="S25" s="396"/>
      <c r="T25" s="396"/>
      <c r="U25" s="397"/>
      <c r="V25" s="397"/>
      <c r="W25" s="398"/>
      <c r="X25" s="399"/>
      <c r="Y25" s="20"/>
      <c r="Z25" s="20"/>
    </row>
    <row r="26" spans="1:27" ht="20.100000000000001" customHeight="1">
      <c r="A26" s="20"/>
      <c r="B26" s="24"/>
      <c r="C26" s="338" t="s">
        <v>14</v>
      </c>
      <c r="D26" s="338"/>
      <c r="E26" s="338"/>
      <c r="F26" s="338"/>
      <c r="G26" s="338"/>
      <c r="H26" s="338"/>
      <c r="I26" s="338"/>
      <c r="J26" s="338"/>
      <c r="K26" s="338"/>
      <c r="L26" s="339"/>
      <c r="M26" s="400"/>
      <c r="N26" s="401"/>
      <c r="O26" s="401"/>
      <c r="P26" s="401"/>
      <c r="Q26" s="401"/>
      <c r="R26" s="401"/>
      <c r="S26" s="401"/>
      <c r="T26" s="401"/>
      <c r="U26" s="401"/>
      <c r="V26" s="401"/>
      <c r="W26" s="402"/>
      <c r="X26" s="403"/>
      <c r="Y26" s="20"/>
      <c r="Z26" s="20"/>
    </row>
    <row r="27" spans="1:27" ht="20.100000000000001" customHeight="1">
      <c r="A27" s="20"/>
      <c r="B27" s="23" t="s">
        <v>15</v>
      </c>
      <c r="C27" s="338" t="s">
        <v>16</v>
      </c>
      <c r="D27" s="338"/>
      <c r="E27" s="338"/>
      <c r="F27" s="338"/>
      <c r="G27" s="338"/>
      <c r="H27" s="338"/>
      <c r="I27" s="338"/>
      <c r="J27" s="338"/>
      <c r="K27" s="338"/>
      <c r="L27" s="339"/>
      <c r="M27" s="388"/>
      <c r="N27" s="389"/>
      <c r="O27" s="389"/>
      <c r="P27" s="389"/>
      <c r="Q27" s="389"/>
      <c r="R27" s="389"/>
      <c r="S27" s="389"/>
      <c r="T27" s="389"/>
      <c r="U27" s="389"/>
      <c r="V27" s="389"/>
      <c r="W27" s="390"/>
      <c r="X27" s="391"/>
      <c r="Y27" s="20"/>
      <c r="Z27" s="20"/>
    </row>
    <row r="28" spans="1:27" ht="20.100000000000001" customHeight="1" thickBot="1">
      <c r="A28" s="20"/>
      <c r="B28" s="24"/>
      <c r="C28" s="338" t="s">
        <v>17</v>
      </c>
      <c r="D28" s="338"/>
      <c r="E28" s="338"/>
      <c r="F28" s="338"/>
      <c r="G28" s="338"/>
      <c r="H28" s="338"/>
      <c r="I28" s="338"/>
      <c r="J28" s="338"/>
      <c r="K28" s="338"/>
      <c r="L28" s="339"/>
      <c r="M28" s="382"/>
      <c r="N28" s="383"/>
      <c r="O28" s="383"/>
      <c r="P28" s="383"/>
      <c r="Q28" s="383"/>
      <c r="R28" s="383"/>
      <c r="S28" s="383"/>
      <c r="T28" s="383"/>
      <c r="U28" s="383"/>
      <c r="V28" s="383"/>
      <c r="W28" s="384"/>
      <c r="X28" s="385"/>
      <c r="Y28" s="20"/>
      <c r="Z28" s="20"/>
    </row>
    <row r="29" spans="1:27" ht="20.100000000000001" customHeight="1" thickBot="1">
      <c r="A29" s="20"/>
      <c r="B29" s="339" t="s">
        <v>18</v>
      </c>
      <c r="C29" s="359"/>
      <c r="D29" s="359"/>
      <c r="E29" s="359"/>
      <c r="F29" s="359"/>
      <c r="G29" s="359"/>
      <c r="H29" s="359"/>
      <c r="I29" s="359"/>
      <c r="J29" s="359"/>
      <c r="K29" s="359"/>
      <c r="L29" s="360"/>
      <c r="M29" s="361"/>
      <c r="N29" s="362"/>
      <c r="O29" s="362"/>
      <c r="P29" s="362"/>
      <c r="Q29" s="362"/>
      <c r="R29" s="362"/>
      <c r="S29" s="362"/>
      <c r="T29" s="363"/>
      <c r="U29" s="115"/>
      <c r="V29" s="116"/>
      <c r="W29" s="116"/>
      <c r="X29" s="116"/>
      <c r="Y29" s="20"/>
      <c r="Z29" s="20"/>
    </row>
    <row r="30" spans="1:27" ht="20.100000000000001" customHeight="1">
      <c r="A30" s="20"/>
      <c r="B30" s="386" t="s">
        <v>19</v>
      </c>
      <c r="C30" s="338" t="s">
        <v>8</v>
      </c>
      <c r="D30" s="338"/>
      <c r="E30" s="338"/>
      <c r="F30" s="338"/>
      <c r="G30" s="338"/>
      <c r="H30" s="338"/>
      <c r="I30" s="338"/>
      <c r="J30" s="338"/>
      <c r="K30" s="338"/>
      <c r="L30" s="339"/>
      <c r="M30" s="388"/>
      <c r="N30" s="389"/>
      <c r="O30" s="389"/>
      <c r="P30" s="389"/>
      <c r="Q30" s="389"/>
      <c r="R30" s="389"/>
      <c r="S30" s="389"/>
      <c r="T30" s="389"/>
      <c r="U30" s="389"/>
      <c r="V30" s="389"/>
      <c r="W30" s="390"/>
      <c r="X30" s="391"/>
      <c r="Y30" s="20"/>
      <c r="Z30" s="20"/>
    </row>
    <row r="31" spans="1:27" ht="20.100000000000001" customHeight="1">
      <c r="A31" s="20"/>
      <c r="B31" s="387"/>
      <c r="C31" s="392" t="s">
        <v>17</v>
      </c>
      <c r="D31" s="392"/>
      <c r="E31" s="392"/>
      <c r="F31" s="392"/>
      <c r="G31" s="392"/>
      <c r="H31" s="392"/>
      <c r="I31" s="392"/>
      <c r="J31" s="392"/>
      <c r="K31" s="392"/>
      <c r="L31" s="392"/>
      <c r="M31" s="388"/>
      <c r="N31" s="389"/>
      <c r="O31" s="389"/>
      <c r="P31" s="389"/>
      <c r="Q31" s="389"/>
      <c r="R31" s="389"/>
      <c r="S31" s="389"/>
      <c r="T31" s="389"/>
      <c r="U31" s="389"/>
      <c r="V31" s="389"/>
      <c r="W31" s="390"/>
      <c r="X31" s="391"/>
      <c r="Y31" s="20"/>
      <c r="Z31" s="20"/>
    </row>
    <row r="32" spans="1:27" ht="20.100000000000001" customHeight="1">
      <c r="A32" s="20"/>
      <c r="B32" s="23" t="s">
        <v>20</v>
      </c>
      <c r="C32" s="338" t="s">
        <v>21</v>
      </c>
      <c r="D32" s="338"/>
      <c r="E32" s="338"/>
      <c r="F32" s="338"/>
      <c r="G32" s="338"/>
      <c r="H32" s="338"/>
      <c r="I32" s="338"/>
      <c r="J32" s="338"/>
      <c r="K32" s="338"/>
      <c r="L32" s="339"/>
      <c r="M32" s="374"/>
      <c r="N32" s="375"/>
      <c r="O32" s="375"/>
      <c r="P32" s="375"/>
      <c r="Q32" s="375"/>
      <c r="R32" s="375"/>
      <c r="S32" s="375"/>
      <c r="T32" s="375"/>
      <c r="U32" s="375"/>
      <c r="V32" s="375"/>
      <c r="W32" s="376"/>
      <c r="X32" s="377"/>
      <c r="Y32" s="20"/>
      <c r="Z32" s="20"/>
    </row>
    <row r="33" spans="1:40" ht="20.100000000000001" customHeight="1" thickBot="1">
      <c r="A33" s="20"/>
      <c r="B33" s="26"/>
      <c r="C33" s="338" t="s">
        <v>22</v>
      </c>
      <c r="D33" s="338"/>
      <c r="E33" s="338"/>
      <c r="F33" s="338"/>
      <c r="G33" s="338"/>
      <c r="H33" s="338"/>
      <c r="I33" s="338"/>
      <c r="J33" s="338"/>
      <c r="K33" s="338"/>
      <c r="L33" s="339"/>
      <c r="M33" s="378"/>
      <c r="N33" s="379"/>
      <c r="O33" s="379"/>
      <c r="P33" s="379"/>
      <c r="Q33" s="379"/>
      <c r="R33" s="379"/>
      <c r="S33" s="379"/>
      <c r="T33" s="379"/>
      <c r="U33" s="379"/>
      <c r="V33" s="379"/>
      <c r="W33" s="380"/>
      <c r="X33" s="381"/>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row>
    <row r="38" spans="1:40" ht="28.5" customHeight="1">
      <c r="A38" s="20"/>
      <c r="B38" s="364" t="s">
        <v>25</v>
      </c>
      <c r="C38" s="365" t="s">
        <v>26</v>
      </c>
      <c r="D38" s="365"/>
      <c r="E38" s="365"/>
      <c r="F38" s="365"/>
      <c r="G38" s="365"/>
      <c r="H38" s="365"/>
      <c r="I38" s="365"/>
      <c r="J38" s="365"/>
      <c r="K38" s="365"/>
      <c r="L38" s="366"/>
      <c r="M38" s="364" t="s">
        <v>27</v>
      </c>
      <c r="N38" s="364"/>
      <c r="O38" s="364"/>
      <c r="P38" s="364"/>
      <c r="Q38" s="364"/>
      <c r="R38" s="352" t="s">
        <v>28</v>
      </c>
      <c r="S38" s="353"/>
      <c r="T38" s="353"/>
      <c r="U38" s="353"/>
      <c r="V38" s="353"/>
      <c r="W38" s="354"/>
      <c r="X38" s="364" t="s">
        <v>29</v>
      </c>
      <c r="Y38" s="345" t="s">
        <v>30</v>
      </c>
      <c r="Z38" s="370" t="s">
        <v>2043</v>
      </c>
    </row>
    <row r="39" spans="1:40" ht="28.15" customHeight="1" thickBot="1">
      <c r="A39" s="20"/>
      <c r="B39" s="364"/>
      <c r="C39" s="367"/>
      <c r="D39" s="367"/>
      <c r="E39" s="367"/>
      <c r="F39" s="367"/>
      <c r="G39" s="367"/>
      <c r="H39" s="367"/>
      <c r="I39" s="367"/>
      <c r="J39" s="367"/>
      <c r="K39" s="367"/>
      <c r="L39" s="368"/>
      <c r="M39" s="345"/>
      <c r="N39" s="345"/>
      <c r="O39" s="345"/>
      <c r="P39" s="345"/>
      <c r="Q39" s="345"/>
      <c r="R39" s="344" t="s">
        <v>31</v>
      </c>
      <c r="S39" s="345"/>
      <c r="T39" s="345"/>
      <c r="U39" s="345"/>
      <c r="V39" s="345"/>
      <c r="W39" s="227" t="s">
        <v>32</v>
      </c>
      <c r="X39" s="345"/>
      <c r="Y39" s="369"/>
      <c r="Z39" s="371"/>
    </row>
    <row r="40" spans="1:40" ht="38.25" customHeight="1">
      <c r="A40" s="20"/>
      <c r="B40" s="29">
        <v>1</v>
      </c>
      <c r="C40" s="355"/>
      <c r="D40" s="356"/>
      <c r="E40" s="356"/>
      <c r="F40" s="356"/>
      <c r="G40" s="356"/>
      <c r="H40" s="356"/>
      <c r="I40" s="356"/>
      <c r="J40" s="356"/>
      <c r="K40" s="356"/>
      <c r="L40" s="356"/>
      <c r="M40" s="346"/>
      <c r="N40" s="347"/>
      <c r="O40" s="347"/>
      <c r="P40" s="347"/>
      <c r="Q40" s="348"/>
      <c r="R40" s="349"/>
      <c r="S40" s="350"/>
      <c r="T40" s="350"/>
      <c r="U40" s="350"/>
      <c r="V40" s="351"/>
      <c r="W40" s="229"/>
      <c r="X40" s="141"/>
      <c r="Y40" s="142"/>
      <c r="Z40" s="228" t="str">
        <f>IFERROR(VLOOKUP(Y40, 【参考】数式用!$A$4:$B$54, 2, FALSE), "")</f>
        <v/>
      </c>
      <c r="AB40" s="373"/>
      <c r="AC40" s="373"/>
      <c r="AD40" s="373"/>
      <c r="AE40" s="373"/>
      <c r="AF40" s="373"/>
      <c r="AG40" s="373"/>
      <c r="AH40" s="373"/>
      <c r="AI40" s="373"/>
      <c r="AJ40" s="373"/>
      <c r="AK40" s="373"/>
      <c r="AL40" s="373"/>
      <c r="AM40" s="373"/>
      <c r="AN40" s="373"/>
    </row>
    <row r="41" spans="1:40" ht="38.25" customHeight="1">
      <c r="A41" s="20"/>
      <c r="B41" s="110">
        <f>B40+1</f>
        <v>2</v>
      </c>
      <c r="C41" s="357"/>
      <c r="D41" s="358"/>
      <c r="E41" s="358"/>
      <c r="F41" s="358"/>
      <c r="G41" s="358"/>
      <c r="H41" s="358"/>
      <c r="I41" s="358"/>
      <c r="J41" s="358"/>
      <c r="K41" s="358"/>
      <c r="L41" s="358"/>
      <c r="M41" s="331"/>
      <c r="N41" s="332"/>
      <c r="O41" s="332"/>
      <c r="P41" s="332"/>
      <c r="Q41" s="333"/>
      <c r="R41" s="334"/>
      <c r="S41" s="335"/>
      <c r="T41" s="335"/>
      <c r="U41" s="335"/>
      <c r="V41" s="336"/>
      <c r="W41" s="229"/>
      <c r="X41" s="136"/>
      <c r="Y41" s="137"/>
      <c r="Z41" s="228" t="str">
        <f>IFERROR(VLOOKUP(Y41, 【参考】数式用!$A$4:$B$54, 2, FALSE), "")</f>
        <v/>
      </c>
    </row>
    <row r="42" spans="1:40" ht="38.25" customHeight="1">
      <c r="A42" s="20"/>
      <c r="B42" s="110">
        <f t="shared" ref="B42:B105" si="0">B41+1</f>
        <v>3</v>
      </c>
      <c r="C42" s="357"/>
      <c r="D42" s="358"/>
      <c r="E42" s="358"/>
      <c r="F42" s="358"/>
      <c r="G42" s="358"/>
      <c r="H42" s="358"/>
      <c r="I42" s="358"/>
      <c r="J42" s="358"/>
      <c r="K42" s="358"/>
      <c r="L42" s="358"/>
      <c r="M42" s="331"/>
      <c r="N42" s="332"/>
      <c r="O42" s="332"/>
      <c r="P42" s="332"/>
      <c r="Q42" s="333"/>
      <c r="R42" s="334"/>
      <c r="S42" s="335"/>
      <c r="T42" s="335"/>
      <c r="U42" s="335"/>
      <c r="V42" s="336"/>
      <c r="W42" s="229"/>
      <c r="X42" s="136"/>
      <c r="Y42" s="137"/>
      <c r="Z42" s="228" t="str">
        <f>IFERROR(VLOOKUP(Y42, 【参考】数式用!$A$4:$B$54, 2, FALSE), "")</f>
        <v/>
      </c>
    </row>
    <row r="43" spans="1:40" ht="38.25" customHeight="1">
      <c r="A43" s="20"/>
      <c r="B43" s="110">
        <f t="shared" si="0"/>
        <v>4</v>
      </c>
      <c r="C43" s="324"/>
      <c r="D43" s="325"/>
      <c r="E43" s="325"/>
      <c r="F43" s="325"/>
      <c r="G43" s="325"/>
      <c r="H43" s="325"/>
      <c r="I43" s="325"/>
      <c r="J43" s="325"/>
      <c r="K43" s="325"/>
      <c r="L43" s="326"/>
      <c r="M43" s="331"/>
      <c r="N43" s="332"/>
      <c r="O43" s="332"/>
      <c r="P43" s="332"/>
      <c r="Q43" s="333"/>
      <c r="R43" s="334"/>
      <c r="S43" s="335"/>
      <c r="T43" s="335"/>
      <c r="U43" s="335"/>
      <c r="V43" s="336"/>
      <c r="W43" s="229"/>
      <c r="X43" s="136"/>
      <c r="Y43" s="137"/>
      <c r="Z43" s="228" t="str">
        <f>IFERROR(VLOOKUP(Y43, 【参考】数式用!$A$4:$B$54, 2, FALSE), "")</f>
        <v/>
      </c>
    </row>
    <row r="44" spans="1:40" ht="38.25" customHeight="1">
      <c r="A44" s="20"/>
      <c r="B44" s="110">
        <f t="shared" si="0"/>
        <v>5</v>
      </c>
      <c r="C44" s="324"/>
      <c r="D44" s="325"/>
      <c r="E44" s="325"/>
      <c r="F44" s="325"/>
      <c r="G44" s="325"/>
      <c r="H44" s="325"/>
      <c r="I44" s="325"/>
      <c r="J44" s="325"/>
      <c r="K44" s="325"/>
      <c r="L44" s="326"/>
      <c r="M44" s="331"/>
      <c r="N44" s="332"/>
      <c r="O44" s="332"/>
      <c r="P44" s="332"/>
      <c r="Q44" s="333"/>
      <c r="R44" s="334"/>
      <c r="S44" s="335"/>
      <c r="T44" s="335"/>
      <c r="U44" s="335"/>
      <c r="V44" s="336"/>
      <c r="W44" s="229"/>
      <c r="X44" s="136"/>
      <c r="Y44" s="137"/>
      <c r="Z44" s="228" t="str">
        <f>IFERROR(VLOOKUP(Y44, 【参考】数式用!$A$4:$B$54, 2, FALSE), "")</f>
        <v/>
      </c>
    </row>
    <row r="45" spans="1:40" ht="38.25" customHeight="1">
      <c r="A45" s="20"/>
      <c r="B45" s="110">
        <f t="shared" si="0"/>
        <v>6</v>
      </c>
      <c r="C45" s="324"/>
      <c r="D45" s="325"/>
      <c r="E45" s="325"/>
      <c r="F45" s="325"/>
      <c r="G45" s="325"/>
      <c r="H45" s="325"/>
      <c r="I45" s="325"/>
      <c r="J45" s="325"/>
      <c r="K45" s="325"/>
      <c r="L45" s="326"/>
      <c r="M45" s="331"/>
      <c r="N45" s="332"/>
      <c r="O45" s="332"/>
      <c r="P45" s="332"/>
      <c r="Q45" s="333"/>
      <c r="R45" s="334"/>
      <c r="S45" s="335"/>
      <c r="T45" s="335"/>
      <c r="U45" s="335"/>
      <c r="V45" s="336"/>
      <c r="W45" s="229"/>
      <c r="X45" s="136"/>
      <c r="Y45" s="137"/>
      <c r="Z45" s="228" t="str">
        <f>IFERROR(VLOOKUP(Y45, 【参考】数式用!$A$4:$B$54, 2, FALSE), "")</f>
        <v/>
      </c>
    </row>
    <row r="46" spans="1:40" ht="38.25" customHeight="1">
      <c r="A46" s="20"/>
      <c r="B46" s="110">
        <f t="shared" si="0"/>
        <v>7</v>
      </c>
      <c r="C46" s="324"/>
      <c r="D46" s="325"/>
      <c r="E46" s="325"/>
      <c r="F46" s="325"/>
      <c r="G46" s="325"/>
      <c r="H46" s="325"/>
      <c r="I46" s="325"/>
      <c r="J46" s="325"/>
      <c r="K46" s="325"/>
      <c r="L46" s="326"/>
      <c r="M46" s="331"/>
      <c r="N46" s="332"/>
      <c r="O46" s="332"/>
      <c r="P46" s="332"/>
      <c r="Q46" s="333"/>
      <c r="R46" s="334"/>
      <c r="S46" s="335"/>
      <c r="T46" s="335"/>
      <c r="U46" s="335"/>
      <c r="V46" s="336"/>
      <c r="W46" s="229"/>
      <c r="X46" s="136"/>
      <c r="Y46" s="137"/>
      <c r="Z46" s="228" t="str">
        <f>IFERROR(VLOOKUP(Y46, 【参考】数式用!$A$4:$B$54, 2, FALSE), "")</f>
        <v/>
      </c>
    </row>
    <row r="47" spans="1:40" ht="38.25" customHeight="1">
      <c r="A47" s="20"/>
      <c r="B47" s="110">
        <f t="shared" si="0"/>
        <v>8</v>
      </c>
      <c r="C47" s="324"/>
      <c r="D47" s="325"/>
      <c r="E47" s="325"/>
      <c r="F47" s="325"/>
      <c r="G47" s="325"/>
      <c r="H47" s="325"/>
      <c r="I47" s="325"/>
      <c r="J47" s="325"/>
      <c r="K47" s="325"/>
      <c r="L47" s="326"/>
      <c r="M47" s="331"/>
      <c r="N47" s="332"/>
      <c r="O47" s="332"/>
      <c r="P47" s="332"/>
      <c r="Q47" s="333"/>
      <c r="R47" s="334"/>
      <c r="S47" s="335"/>
      <c r="T47" s="335"/>
      <c r="U47" s="335"/>
      <c r="V47" s="336"/>
      <c r="W47" s="229"/>
      <c r="X47" s="136"/>
      <c r="Y47" s="137"/>
      <c r="Z47" s="228" t="str">
        <f>IFERROR(VLOOKUP(Y47, 【参考】数式用!$A$4:$B$54, 2, FALSE), "")</f>
        <v/>
      </c>
    </row>
    <row r="48" spans="1:40" ht="38.25" customHeight="1">
      <c r="A48" s="20"/>
      <c r="B48" s="110">
        <f t="shared" si="0"/>
        <v>9</v>
      </c>
      <c r="C48" s="324"/>
      <c r="D48" s="325"/>
      <c r="E48" s="325"/>
      <c r="F48" s="325"/>
      <c r="G48" s="325"/>
      <c r="H48" s="325"/>
      <c r="I48" s="325"/>
      <c r="J48" s="325"/>
      <c r="K48" s="325"/>
      <c r="L48" s="326"/>
      <c r="M48" s="331"/>
      <c r="N48" s="332"/>
      <c r="O48" s="332"/>
      <c r="P48" s="332"/>
      <c r="Q48" s="333"/>
      <c r="R48" s="334"/>
      <c r="S48" s="335"/>
      <c r="T48" s="335"/>
      <c r="U48" s="335"/>
      <c r="V48" s="336"/>
      <c r="W48" s="229"/>
      <c r="X48" s="136"/>
      <c r="Y48" s="137"/>
      <c r="Z48" s="228" t="str">
        <f>IFERROR(VLOOKUP(Y48, 【参考】数式用!$A$4:$B$54, 2, FALSE), "")</f>
        <v/>
      </c>
    </row>
    <row r="49" spans="1:26" ht="38.25" customHeight="1">
      <c r="A49" s="20"/>
      <c r="B49" s="110">
        <f t="shared" si="0"/>
        <v>10</v>
      </c>
      <c r="C49" s="324"/>
      <c r="D49" s="325"/>
      <c r="E49" s="325"/>
      <c r="F49" s="325"/>
      <c r="G49" s="325"/>
      <c r="H49" s="325"/>
      <c r="I49" s="325"/>
      <c r="J49" s="325"/>
      <c r="K49" s="325"/>
      <c r="L49" s="326"/>
      <c r="M49" s="331"/>
      <c r="N49" s="332"/>
      <c r="O49" s="332"/>
      <c r="P49" s="332"/>
      <c r="Q49" s="333"/>
      <c r="R49" s="334"/>
      <c r="S49" s="335"/>
      <c r="T49" s="335"/>
      <c r="U49" s="335"/>
      <c r="V49" s="336"/>
      <c r="W49" s="229"/>
      <c r="X49" s="136"/>
      <c r="Y49" s="137"/>
      <c r="Z49" s="228" t="str">
        <f>IFERROR(VLOOKUP(Y49, 【参考】数式用!$A$4:$B$54, 2, FALSE), "")</f>
        <v/>
      </c>
    </row>
    <row r="50" spans="1:26" ht="38.25" customHeight="1">
      <c r="A50" s="20"/>
      <c r="B50" s="110">
        <f t="shared" si="0"/>
        <v>11</v>
      </c>
      <c r="C50" s="324"/>
      <c r="D50" s="325"/>
      <c r="E50" s="325"/>
      <c r="F50" s="325"/>
      <c r="G50" s="325"/>
      <c r="H50" s="325"/>
      <c r="I50" s="325"/>
      <c r="J50" s="325"/>
      <c r="K50" s="325"/>
      <c r="L50" s="326"/>
      <c r="M50" s="331"/>
      <c r="N50" s="332"/>
      <c r="O50" s="332"/>
      <c r="P50" s="332"/>
      <c r="Q50" s="333"/>
      <c r="R50" s="334"/>
      <c r="S50" s="335"/>
      <c r="T50" s="335"/>
      <c r="U50" s="335"/>
      <c r="V50" s="336"/>
      <c r="W50" s="229"/>
      <c r="X50" s="136"/>
      <c r="Y50" s="137"/>
      <c r="Z50" s="228" t="str">
        <f>IFERROR(VLOOKUP(Y50, 【参考】数式用!$A$4:$B$54, 2, FALSE), "")</f>
        <v/>
      </c>
    </row>
    <row r="51" spans="1:26" ht="38.25" customHeight="1">
      <c r="A51" s="20"/>
      <c r="B51" s="110">
        <f t="shared" si="0"/>
        <v>12</v>
      </c>
      <c r="C51" s="324"/>
      <c r="D51" s="325"/>
      <c r="E51" s="325"/>
      <c r="F51" s="325"/>
      <c r="G51" s="325"/>
      <c r="H51" s="325"/>
      <c r="I51" s="325"/>
      <c r="J51" s="325"/>
      <c r="K51" s="325"/>
      <c r="L51" s="326"/>
      <c r="M51" s="331"/>
      <c r="N51" s="332"/>
      <c r="O51" s="332"/>
      <c r="P51" s="332"/>
      <c r="Q51" s="333"/>
      <c r="R51" s="334"/>
      <c r="S51" s="335"/>
      <c r="T51" s="335"/>
      <c r="U51" s="335"/>
      <c r="V51" s="336"/>
      <c r="W51" s="229"/>
      <c r="X51" s="136"/>
      <c r="Y51" s="137"/>
      <c r="Z51" s="228" t="str">
        <f>IFERROR(VLOOKUP(Y51, 【参考】数式用!$A$4:$B$54, 2, FALSE), "")</f>
        <v/>
      </c>
    </row>
    <row r="52" spans="1:26" ht="38.25" customHeight="1">
      <c r="A52" s="20"/>
      <c r="B52" s="110">
        <f t="shared" si="0"/>
        <v>13</v>
      </c>
      <c r="C52" s="324"/>
      <c r="D52" s="325"/>
      <c r="E52" s="325"/>
      <c r="F52" s="325"/>
      <c r="G52" s="325"/>
      <c r="H52" s="325"/>
      <c r="I52" s="325"/>
      <c r="J52" s="325"/>
      <c r="K52" s="325"/>
      <c r="L52" s="326"/>
      <c r="M52" s="331"/>
      <c r="N52" s="332"/>
      <c r="O52" s="332"/>
      <c r="P52" s="332"/>
      <c r="Q52" s="333"/>
      <c r="R52" s="334"/>
      <c r="S52" s="335"/>
      <c r="T52" s="335"/>
      <c r="U52" s="335"/>
      <c r="V52" s="336"/>
      <c r="W52" s="229"/>
      <c r="X52" s="136"/>
      <c r="Y52" s="137"/>
      <c r="Z52" s="228" t="str">
        <f>IFERROR(VLOOKUP(Y52, 【参考】数式用!$A$4:$B$54, 2, FALSE), "")</f>
        <v/>
      </c>
    </row>
    <row r="53" spans="1:26" ht="38.25" customHeight="1">
      <c r="A53" s="20"/>
      <c r="B53" s="110">
        <f t="shared" si="0"/>
        <v>14</v>
      </c>
      <c r="C53" s="324"/>
      <c r="D53" s="325"/>
      <c r="E53" s="325"/>
      <c r="F53" s="325"/>
      <c r="G53" s="325"/>
      <c r="H53" s="325"/>
      <c r="I53" s="325"/>
      <c r="J53" s="325"/>
      <c r="K53" s="325"/>
      <c r="L53" s="326"/>
      <c r="M53" s="331"/>
      <c r="N53" s="332"/>
      <c r="O53" s="332"/>
      <c r="P53" s="332"/>
      <c r="Q53" s="333"/>
      <c r="R53" s="334"/>
      <c r="S53" s="335"/>
      <c r="T53" s="335"/>
      <c r="U53" s="335"/>
      <c r="V53" s="336"/>
      <c r="W53" s="229"/>
      <c r="X53" s="136"/>
      <c r="Y53" s="137"/>
      <c r="Z53" s="228" t="str">
        <f>IFERROR(VLOOKUP(Y53, 【参考】数式用!$A$4:$B$54, 2, FALSE), "")</f>
        <v/>
      </c>
    </row>
    <row r="54" spans="1:26" ht="38.25" customHeight="1">
      <c r="A54" s="20"/>
      <c r="B54" s="110">
        <f t="shared" si="0"/>
        <v>15</v>
      </c>
      <c r="C54" s="324"/>
      <c r="D54" s="325"/>
      <c r="E54" s="325"/>
      <c r="F54" s="325"/>
      <c r="G54" s="325"/>
      <c r="H54" s="325"/>
      <c r="I54" s="325"/>
      <c r="J54" s="325"/>
      <c r="K54" s="325"/>
      <c r="L54" s="326"/>
      <c r="M54" s="331"/>
      <c r="N54" s="332"/>
      <c r="O54" s="332"/>
      <c r="P54" s="332"/>
      <c r="Q54" s="333"/>
      <c r="R54" s="334"/>
      <c r="S54" s="335"/>
      <c r="T54" s="335"/>
      <c r="U54" s="335"/>
      <c r="V54" s="336"/>
      <c r="W54" s="229"/>
      <c r="X54" s="136"/>
      <c r="Y54" s="137"/>
      <c r="Z54" s="228" t="str">
        <f>IFERROR(VLOOKUP(Y54, 【参考】数式用!$A$4:$B$54, 2, FALSE), "")</f>
        <v/>
      </c>
    </row>
    <row r="55" spans="1:26" ht="38.25" customHeight="1">
      <c r="A55" s="20"/>
      <c r="B55" s="110">
        <f t="shared" si="0"/>
        <v>16</v>
      </c>
      <c r="C55" s="324"/>
      <c r="D55" s="325"/>
      <c r="E55" s="325"/>
      <c r="F55" s="325"/>
      <c r="G55" s="325"/>
      <c r="H55" s="325"/>
      <c r="I55" s="325"/>
      <c r="J55" s="325"/>
      <c r="K55" s="325"/>
      <c r="L55" s="326"/>
      <c r="M55" s="331"/>
      <c r="N55" s="332"/>
      <c r="O55" s="332"/>
      <c r="P55" s="332"/>
      <c r="Q55" s="333"/>
      <c r="R55" s="334"/>
      <c r="S55" s="335"/>
      <c r="T55" s="335"/>
      <c r="U55" s="335"/>
      <c r="V55" s="336"/>
      <c r="W55" s="229"/>
      <c r="X55" s="136"/>
      <c r="Y55" s="137"/>
      <c r="Z55" s="228" t="str">
        <f>IFERROR(VLOOKUP(Y55, 【参考】数式用!$A$4:$B$54, 2, FALSE), "")</f>
        <v/>
      </c>
    </row>
    <row r="56" spans="1:26" ht="38.25" customHeight="1">
      <c r="A56" s="20"/>
      <c r="B56" s="110">
        <f t="shared" si="0"/>
        <v>17</v>
      </c>
      <c r="C56" s="324"/>
      <c r="D56" s="325"/>
      <c r="E56" s="325"/>
      <c r="F56" s="325"/>
      <c r="G56" s="325"/>
      <c r="H56" s="325"/>
      <c r="I56" s="325"/>
      <c r="J56" s="325"/>
      <c r="K56" s="325"/>
      <c r="L56" s="326"/>
      <c r="M56" s="331"/>
      <c r="N56" s="332"/>
      <c r="O56" s="332"/>
      <c r="P56" s="332"/>
      <c r="Q56" s="333"/>
      <c r="R56" s="334"/>
      <c r="S56" s="335"/>
      <c r="T56" s="335"/>
      <c r="U56" s="335"/>
      <c r="V56" s="336"/>
      <c r="W56" s="229"/>
      <c r="X56" s="136"/>
      <c r="Y56" s="137"/>
      <c r="Z56" s="228" t="str">
        <f>IFERROR(VLOOKUP(Y56, 【参考】数式用!$A$4:$B$54, 2, FALSE), "")</f>
        <v/>
      </c>
    </row>
    <row r="57" spans="1:26" ht="38.25" customHeight="1">
      <c r="A57" s="20"/>
      <c r="B57" s="110">
        <f t="shared" si="0"/>
        <v>18</v>
      </c>
      <c r="C57" s="324"/>
      <c r="D57" s="325"/>
      <c r="E57" s="325"/>
      <c r="F57" s="325"/>
      <c r="G57" s="325"/>
      <c r="H57" s="325"/>
      <c r="I57" s="325"/>
      <c r="J57" s="325"/>
      <c r="K57" s="325"/>
      <c r="L57" s="326"/>
      <c r="M57" s="331"/>
      <c r="N57" s="332"/>
      <c r="O57" s="332"/>
      <c r="P57" s="332"/>
      <c r="Q57" s="333"/>
      <c r="R57" s="334"/>
      <c r="S57" s="335"/>
      <c r="T57" s="335"/>
      <c r="U57" s="335"/>
      <c r="V57" s="336"/>
      <c r="W57" s="229"/>
      <c r="X57" s="136"/>
      <c r="Y57" s="137"/>
      <c r="Z57" s="228" t="str">
        <f>IFERROR(VLOOKUP(Y57, 【参考】数式用!$A$4:$B$54, 2, FALSE), "")</f>
        <v/>
      </c>
    </row>
    <row r="58" spans="1:26" ht="38.25" customHeight="1">
      <c r="A58" s="20"/>
      <c r="B58" s="110">
        <f t="shared" si="0"/>
        <v>19</v>
      </c>
      <c r="C58" s="324"/>
      <c r="D58" s="325"/>
      <c r="E58" s="325"/>
      <c r="F58" s="325"/>
      <c r="G58" s="325"/>
      <c r="H58" s="325"/>
      <c r="I58" s="325"/>
      <c r="J58" s="325"/>
      <c r="K58" s="325"/>
      <c r="L58" s="326"/>
      <c r="M58" s="331"/>
      <c r="N58" s="332"/>
      <c r="O58" s="332"/>
      <c r="P58" s="332"/>
      <c r="Q58" s="333"/>
      <c r="R58" s="334"/>
      <c r="S58" s="335"/>
      <c r="T58" s="335"/>
      <c r="U58" s="335"/>
      <c r="V58" s="336"/>
      <c r="W58" s="229"/>
      <c r="X58" s="136"/>
      <c r="Y58" s="137"/>
      <c r="Z58" s="228" t="str">
        <f>IFERROR(VLOOKUP(Y58, 【参考】数式用!$A$4:$B$54, 2, FALSE), "")</f>
        <v/>
      </c>
    </row>
    <row r="59" spans="1:26" ht="38.25" customHeight="1">
      <c r="A59" s="20"/>
      <c r="B59" s="110">
        <f t="shared" si="0"/>
        <v>20</v>
      </c>
      <c r="C59" s="324"/>
      <c r="D59" s="325"/>
      <c r="E59" s="325"/>
      <c r="F59" s="325"/>
      <c r="G59" s="325"/>
      <c r="H59" s="325"/>
      <c r="I59" s="325"/>
      <c r="J59" s="325"/>
      <c r="K59" s="325"/>
      <c r="L59" s="326"/>
      <c r="M59" s="331"/>
      <c r="N59" s="332"/>
      <c r="O59" s="332"/>
      <c r="P59" s="332"/>
      <c r="Q59" s="333"/>
      <c r="R59" s="334"/>
      <c r="S59" s="335"/>
      <c r="T59" s="335"/>
      <c r="U59" s="335"/>
      <c r="V59" s="336"/>
      <c r="W59" s="229"/>
      <c r="X59" s="136"/>
      <c r="Y59" s="137"/>
      <c r="Z59" s="228" t="str">
        <f>IFERROR(VLOOKUP(Y59, 【参考】数式用!$A$4:$B$54, 2, FALSE), "")</f>
        <v/>
      </c>
    </row>
    <row r="60" spans="1:26" ht="38.25" customHeight="1">
      <c r="A60" s="20"/>
      <c r="B60" s="110">
        <f t="shared" si="0"/>
        <v>21</v>
      </c>
      <c r="C60" s="324"/>
      <c r="D60" s="325"/>
      <c r="E60" s="325"/>
      <c r="F60" s="325"/>
      <c r="G60" s="325"/>
      <c r="H60" s="325"/>
      <c r="I60" s="325"/>
      <c r="J60" s="325"/>
      <c r="K60" s="325"/>
      <c r="L60" s="326"/>
      <c r="M60" s="331"/>
      <c r="N60" s="332"/>
      <c r="O60" s="332"/>
      <c r="P60" s="332"/>
      <c r="Q60" s="333"/>
      <c r="R60" s="334"/>
      <c r="S60" s="335"/>
      <c r="T60" s="335"/>
      <c r="U60" s="335"/>
      <c r="V60" s="336"/>
      <c r="W60" s="229"/>
      <c r="X60" s="136"/>
      <c r="Y60" s="137"/>
      <c r="Z60" s="228" t="str">
        <f>IFERROR(VLOOKUP(Y60, 【参考】数式用!$A$4:$B$54, 2, FALSE), "")</f>
        <v/>
      </c>
    </row>
    <row r="61" spans="1:26" ht="38.25" customHeight="1">
      <c r="A61" s="20"/>
      <c r="B61" s="110">
        <f t="shared" si="0"/>
        <v>22</v>
      </c>
      <c r="C61" s="324"/>
      <c r="D61" s="325"/>
      <c r="E61" s="325"/>
      <c r="F61" s="325"/>
      <c r="G61" s="325"/>
      <c r="H61" s="325"/>
      <c r="I61" s="325"/>
      <c r="J61" s="325"/>
      <c r="K61" s="325"/>
      <c r="L61" s="326"/>
      <c r="M61" s="331"/>
      <c r="N61" s="332"/>
      <c r="O61" s="332"/>
      <c r="P61" s="332"/>
      <c r="Q61" s="333"/>
      <c r="R61" s="334"/>
      <c r="S61" s="335"/>
      <c r="T61" s="335"/>
      <c r="U61" s="335"/>
      <c r="V61" s="336"/>
      <c r="W61" s="229"/>
      <c r="X61" s="136"/>
      <c r="Y61" s="137"/>
      <c r="Z61" s="228" t="str">
        <f>IFERROR(VLOOKUP(Y61, 【参考】数式用!$A$4:$B$54, 2, FALSE), "")</f>
        <v/>
      </c>
    </row>
    <row r="62" spans="1:26" ht="38.25" customHeight="1">
      <c r="A62" s="20"/>
      <c r="B62" s="110">
        <f t="shared" si="0"/>
        <v>23</v>
      </c>
      <c r="C62" s="324"/>
      <c r="D62" s="325"/>
      <c r="E62" s="325"/>
      <c r="F62" s="325"/>
      <c r="G62" s="325"/>
      <c r="H62" s="325"/>
      <c r="I62" s="325"/>
      <c r="J62" s="325"/>
      <c r="K62" s="325"/>
      <c r="L62" s="326"/>
      <c r="M62" s="331"/>
      <c r="N62" s="332"/>
      <c r="O62" s="332"/>
      <c r="P62" s="332"/>
      <c r="Q62" s="333"/>
      <c r="R62" s="334"/>
      <c r="S62" s="335"/>
      <c r="T62" s="335"/>
      <c r="U62" s="335"/>
      <c r="V62" s="336"/>
      <c r="W62" s="229"/>
      <c r="X62" s="136"/>
      <c r="Y62" s="137"/>
      <c r="Z62" s="228" t="str">
        <f>IFERROR(VLOOKUP(Y62, 【参考】数式用!$A$4:$B$54, 2, FALSE), "")</f>
        <v/>
      </c>
    </row>
    <row r="63" spans="1:26" ht="38.25" customHeight="1">
      <c r="A63" s="20"/>
      <c r="B63" s="110">
        <f t="shared" si="0"/>
        <v>24</v>
      </c>
      <c r="C63" s="324"/>
      <c r="D63" s="325"/>
      <c r="E63" s="325"/>
      <c r="F63" s="325"/>
      <c r="G63" s="325"/>
      <c r="H63" s="325"/>
      <c r="I63" s="325"/>
      <c r="J63" s="325"/>
      <c r="K63" s="325"/>
      <c r="L63" s="326"/>
      <c r="M63" s="331"/>
      <c r="N63" s="332"/>
      <c r="O63" s="332"/>
      <c r="P63" s="332"/>
      <c r="Q63" s="333"/>
      <c r="R63" s="334"/>
      <c r="S63" s="335"/>
      <c r="T63" s="335"/>
      <c r="U63" s="335"/>
      <c r="V63" s="336"/>
      <c r="W63" s="229"/>
      <c r="X63" s="136"/>
      <c r="Y63" s="137"/>
      <c r="Z63" s="228" t="str">
        <f>IFERROR(VLOOKUP(Y63, 【参考】数式用!$A$4:$B$54, 2, FALSE), "")</f>
        <v/>
      </c>
    </row>
    <row r="64" spans="1:26" ht="38.25" customHeight="1">
      <c r="A64" s="20"/>
      <c r="B64" s="110">
        <f t="shared" si="0"/>
        <v>25</v>
      </c>
      <c r="C64" s="324"/>
      <c r="D64" s="325"/>
      <c r="E64" s="325"/>
      <c r="F64" s="325"/>
      <c r="G64" s="325"/>
      <c r="H64" s="325"/>
      <c r="I64" s="325"/>
      <c r="J64" s="325"/>
      <c r="K64" s="325"/>
      <c r="L64" s="326"/>
      <c r="M64" s="331"/>
      <c r="N64" s="332"/>
      <c r="O64" s="332"/>
      <c r="P64" s="332"/>
      <c r="Q64" s="333"/>
      <c r="R64" s="334"/>
      <c r="S64" s="335"/>
      <c r="T64" s="335"/>
      <c r="U64" s="335"/>
      <c r="V64" s="336"/>
      <c r="W64" s="229"/>
      <c r="X64" s="136"/>
      <c r="Y64" s="137"/>
      <c r="Z64" s="228" t="str">
        <f>IFERROR(VLOOKUP(Y64, 【参考】数式用!$A$4:$B$54, 2, FALSE), "")</f>
        <v/>
      </c>
    </row>
    <row r="65" spans="1:26" ht="38.25" customHeight="1">
      <c r="A65" s="20"/>
      <c r="B65" s="110">
        <f t="shared" si="0"/>
        <v>26</v>
      </c>
      <c r="C65" s="324"/>
      <c r="D65" s="325"/>
      <c r="E65" s="325"/>
      <c r="F65" s="325"/>
      <c r="G65" s="325"/>
      <c r="H65" s="325"/>
      <c r="I65" s="325"/>
      <c r="J65" s="325"/>
      <c r="K65" s="325"/>
      <c r="L65" s="326"/>
      <c r="M65" s="331"/>
      <c r="N65" s="332"/>
      <c r="O65" s="332"/>
      <c r="P65" s="332"/>
      <c r="Q65" s="333"/>
      <c r="R65" s="334"/>
      <c r="S65" s="335"/>
      <c r="T65" s="335"/>
      <c r="U65" s="335"/>
      <c r="V65" s="336"/>
      <c r="W65" s="229"/>
      <c r="X65" s="136"/>
      <c r="Y65" s="137"/>
      <c r="Z65" s="228" t="str">
        <f>IFERROR(VLOOKUP(Y65, 【参考】数式用!$A$4:$B$54, 2, FALSE), "")</f>
        <v/>
      </c>
    </row>
    <row r="66" spans="1:26" ht="38.25" customHeight="1">
      <c r="A66" s="20"/>
      <c r="B66" s="110">
        <f t="shared" si="0"/>
        <v>27</v>
      </c>
      <c r="C66" s="324"/>
      <c r="D66" s="325"/>
      <c r="E66" s="325"/>
      <c r="F66" s="325"/>
      <c r="G66" s="325"/>
      <c r="H66" s="325"/>
      <c r="I66" s="325"/>
      <c r="J66" s="325"/>
      <c r="K66" s="325"/>
      <c r="L66" s="326"/>
      <c r="M66" s="331"/>
      <c r="N66" s="332"/>
      <c r="O66" s="332"/>
      <c r="P66" s="332"/>
      <c r="Q66" s="333"/>
      <c r="R66" s="334"/>
      <c r="S66" s="335"/>
      <c r="T66" s="335"/>
      <c r="U66" s="335"/>
      <c r="V66" s="336"/>
      <c r="W66" s="229"/>
      <c r="X66" s="136"/>
      <c r="Y66" s="137"/>
      <c r="Z66" s="228" t="str">
        <f>IFERROR(VLOOKUP(Y66, 【参考】数式用!$A$4:$B$54, 2, FALSE), "")</f>
        <v/>
      </c>
    </row>
    <row r="67" spans="1:26" ht="38.25" customHeight="1">
      <c r="A67" s="20"/>
      <c r="B67" s="110">
        <f t="shared" si="0"/>
        <v>28</v>
      </c>
      <c r="C67" s="324"/>
      <c r="D67" s="325"/>
      <c r="E67" s="325"/>
      <c r="F67" s="325"/>
      <c r="G67" s="325"/>
      <c r="H67" s="325"/>
      <c r="I67" s="325"/>
      <c r="J67" s="325"/>
      <c r="K67" s="325"/>
      <c r="L67" s="326"/>
      <c r="M67" s="331"/>
      <c r="N67" s="332"/>
      <c r="O67" s="332"/>
      <c r="P67" s="332"/>
      <c r="Q67" s="333"/>
      <c r="R67" s="334"/>
      <c r="S67" s="335"/>
      <c r="T67" s="335"/>
      <c r="U67" s="335"/>
      <c r="V67" s="336"/>
      <c r="W67" s="229"/>
      <c r="X67" s="136"/>
      <c r="Y67" s="137"/>
      <c r="Z67" s="228" t="str">
        <f>IFERROR(VLOOKUP(Y67, 【参考】数式用!$A$4:$B$54, 2, FALSE), "")</f>
        <v/>
      </c>
    </row>
    <row r="68" spans="1:26" ht="38.25" customHeight="1">
      <c r="A68" s="20"/>
      <c r="B68" s="110">
        <f t="shared" si="0"/>
        <v>29</v>
      </c>
      <c r="C68" s="324"/>
      <c r="D68" s="325"/>
      <c r="E68" s="325"/>
      <c r="F68" s="325"/>
      <c r="G68" s="325"/>
      <c r="H68" s="325"/>
      <c r="I68" s="325"/>
      <c r="J68" s="325"/>
      <c r="K68" s="325"/>
      <c r="L68" s="326"/>
      <c r="M68" s="331"/>
      <c r="N68" s="332"/>
      <c r="O68" s="332"/>
      <c r="P68" s="332"/>
      <c r="Q68" s="333"/>
      <c r="R68" s="334"/>
      <c r="S68" s="335"/>
      <c r="T68" s="335"/>
      <c r="U68" s="335"/>
      <c r="V68" s="336"/>
      <c r="W68" s="229"/>
      <c r="X68" s="136"/>
      <c r="Y68" s="137"/>
      <c r="Z68" s="228" t="str">
        <f>IFERROR(VLOOKUP(Y68, 【参考】数式用!$A$4:$B$54, 2, FALSE), "")</f>
        <v/>
      </c>
    </row>
    <row r="69" spans="1:26" ht="38.25" customHeight="1">
      <c r="A69" s="20"/>
      <c r="B69" s="110">
        <f t="shared" si="0"/>
        <v>30</v>
      </c>
      <c r="C69" s="324"/>
      <c r="D69" s="325"/>
      <c r="E69" s="325"/>
      <c r="F69" s="325"/>
      <c r="G69" s="325"/>
      <c r="H69" s="325"/>
      <c r="I69" s="325"/>
      <c r="J69" s="325"/>
      <c r="K69" s="325"/>
      <c r="L69" s="326"/>
      <c r="M69" s="331"/>
      <c r="N69" s="332"/>
      <c r="O69" s="332"/>
      <c r="P69" s="332"/>
      <c r="Q69" s="333"/>
      <c r="R69" s="334"/>
      <c r="S69" s="335"/>
      <c r="T69" s="335"/>
      <c r="U69" s="335"/>
      <c r="V69" s="336"/>
      <c r="W69" s="229"/>
      <c r="X69" s="136"/>
      <c r="Y69" s="137"/>
      <c r="Z69" s="228" t="str">
        <f>IFERROR(VLOOKUP(Y69, 【参考】数式用!$A$4:$B$54, 2, FALSE), "")</f>
        <v/>
      </c>
    </row>
    <row r="70" spans="1:26" ht="38.25" customHeight="1">
      <c r="A70" s="20"/>
      <c r="B70" s="110">
        <f t="shared" si="0"/>
        <v>31</v>
      </c>
      <c r="C70" s="324"/>
      <c r="D70" s="325"/>
      <c r="E70" s="325"/>
      <c r="F70" s="325"/>
      <c r="G70" s="325"/>
      <c r="H70" s="325"/>
      <c r="I70" s="325"/>
      <c r="J70" s="325"/>
      <c r="K70" s="325"/>
      <c r="L70" s="326"/>
      <c r="M70" s="331"/>
      <c r="N70" s="332"/>
      <c r="O70" s="332"/>
      <c r="P70" s="332"/>
      <c r="Q70" s="333"/>
      <c r="R70" s="334"/>
      <c r="S70" s="335"/>
      <c r="T70" s="335"/>
      <c r="U70" s="335"/>
      <c r="V70" s="336"/>
      <c r="W70" s="229"/>
      <c r="X70" s="136"/>
      <c r="Y70" s="137"/>
      <c r="Z70" s="228" t="str">
        <f>IFERROR(VLOOKUP(Y70, 【参考】数式用!$A$4:$B$54, 2, FALSE), "")</f>
        <v/>
      </c>
    </row>
    <row r="71" spans="1:26" ht="38.25" customHeight="1">
      <c r="A71" s="20"/>
      <c r="B71" s="110">
        <f t="shared" si="0"/>
        <v>32</v>
      </c>
      <c r="C71" s="324"/>
      <c r="D71" s="325"/>
      <c r="E71" s="325"/>
      <c r="F71" s="325"/>
      <c r="G71" s="325"/>
      <c r="H71" s="325"/>
      <c r="I71" s="325"/>
      <c r="J71" s="325"/>
      <c r="K71" s="325"/>
      <c r="L71" s="326"/>
      <c r="M71" s="331"/>
      <c r="N71" s="332"/>
      <c r="O71" s="332"/>
      <c r="P71" s="332"/>
      <c r="Q71" s="333"/>
      <c r="R71" s="334"/>
      <c r="S71" s="335"/>
      <c r="T71" s="335"/>
      <c r="U71" s="335"/>
      <c r="V71" s="336"/>
      <c r="W71" s="229"/>
      <c r="X71" s="136"/>
      <c r="Y71" s="137"/>
      <c r="Z71" s="228" t="str">
        <f>IFERROR(VLOOKUP(Y71, 【参考】数式用!$A$4:$B$54, 2, FALSE), "")</f>
        <v/>
      </c>
    </row>
    <row r="72" spans="1:26" ht="38.25" customHeight="1">
      <c r="A72" s="20"/>
      <c r="B72" s="110">
        <f t="shared" si="0"/>
        <v>33</v>
      </c>
      <c r="C72" s="324"/>
      <c r="D72" s="325"/>
      <c r="E72" s="325"/>
      <c r="F72" s="325"/>
      <c r="G72" s="325"/>
      <c r="H72" s="325"/>
      <c r="I72" s="325"/>
      <c r="J72" s="325"/>
      <c r="K72" s="325"/>
      <c r="L72" s="326"/>
      <c r="M72" s="331"/>
      <c r="N72" s="332"/>
      <c r="O72" s="332"/>
      <c r="P72" s="332"/>
      <c r="Q72" s="333"/>
      <c r="R72" s="334"/>
      <c r="S72" s="335"/>
      <c r="T72" s="335"/>
      <c r="U72" s="335"/>
      <c r="V72" s="336"/>
      <c r="W72" s="229"/>
      <c r="X72" s="136"/>
      <c r="Y72" s="137"/>
      <c r="Z72" s="228" t="str">
        <f>IFERROR(VLOOKUP(Y72, 【参考】数式用!$A$4:$B$54, 2, FALSE), "")</f>
        <v/>
      </c>
    </row>
    <row r="73" spans="1:26" ht="38.25" customHeight="1">
      <c r="A73" s="20"/>
      <c r="B73" s="110">
        <f t="shared" si="0"/>
        <v>34</v>
      </c>
      <c r="C73" s="324"/>
      <c r="D73" s="325"/>
      <c r="E73" s="325"/>
      <c r="F73" s="325"/>
      <c r="G73" s="325"/>
      <c r="H73" s="325"/>
      <c r="I73" s="325"/>
      <c r="J73" s="325"/>
      <c r="K73" s="325"/>
      <c r="L73" s="326"/>
      <c r="M73" s="331"/>
      <c r="N73" s="332"/>
      <c r="O73" s="332"/>
      <c r="P73" s="332"/>
      <c r="Q73" s="333"/>
      <c r="R73" s="334"/>
      <c r="S73" s="335"/>
      <c r="T73" s="335"/>
      <c r="U73" s="335"/>
      <c r="V73" s="336"/>
      <c r="W73" s="229"/>
      <c r="X73" s="136"/>
      <c r="Y73" s="137"/>
      <c r="Z73" s="228" t="str">
        <f>IFERROR(VLOOKUP(Y73, 【参考】数式用!$A$4:$B$54, 2, FALSE), "")</f>
        <v/>
      </c>
    </row>
    <row r="74" spans="1:26" ht="38.25" customHeight="1">
      <c r="A74" s="20"/>
      <c r="B74" s="110">
        <f t="shared" si="0"/>
        <v>35</v>
      </c>
      <c r="C74" s="324"/>
      <c r="D74" s="325"/>
      <c r="E74" s="325"/>
      <c r="F74" s="325"/>
      <c r="G74" s="325"/>
      <c r="H74" s="325"/>
      <c r="I74" s="325"/>
      <c r="J74" s="325"/>
      <c r="K74" s="325"/>
      <c r="L74" s="326"/>
      <c r="M74" s="331"/>
      <c r="N74" s="332"/>
      <c r="O74" s="332"/>
      <c r="P74" s="332"/>
      <c r="Q74" s="333"/>
      <c r="R74" s="334"/>
      <c r="S74" s="335"/>
      <c r="T74" s="335"/>
      <c r="U74" s="335"/>
      <c r="V74" s="336"/>
      <c r="W74" s="229"/>
      <c r="X74" s="136"/>
      <c r="Y74" s="137"/>
      <c r="Z74" s="228" t="str">
        <f>IFERROR(VLOOKUP(Y74, 【参考】数式用!$A$4:$B$54, 2, FALSE), "")</f>
        <v/>
      </c>
    </row>
    <row r="75" spans="1:26" ht="38.25" customHeight="1">
      <c r="A75" s="20"/>
      <c r="B75" s="110">
        <f t="shared" si="0"/>
        <v>36</v>
      </c>
      <c r="C75" s="324"/>
      <c r="D75" s="325"/>
      <c r="E75" s="325"/>
      <c r="F75" s="325"/>
      <c r="G75" s="325"/>
      <c r="H75" s="325"/>
      <c r="I75" s="325"/>
      <c r="J75" s="325"/>
      <c r="K75" s="325"/>
      <c r="L75" s="326"/>
      <c r="M75" s="331"/>
      <c r="N75" s="332"/>
      <c r="O75" s="332"/>
      <c r="P75" s="332"/>
      <c r="Q75" s="333"/>
      <c r="R75" s="334"/>
      <c r="S75" s="335"/>
      <c r="T75" s="335"/>
      <c r="U75" s="335"/>
      <c r="V75" s="336"/>
      <c r="W75" s="229"/>
      <c r="X75" s="136"/>
      <c r="Y75" s="137"/>
      <c r="Z75" s="228" t="str">
        <f>IFERROR(VLOOKUP(Y75, 【参考】数式用!$A$4:$B$54, 2, FALSE), "")</f>
        <v/>
      </c>
    </row>
    <row r="76" spans="1:26" ht="38.25" customHeight="1">
      <c r="A76" s="20"/>
      <c r="B76" s="110">
        <f t="shared" si="0"/>
        <v>37</v>
      </c>
      <c r="C76" s="324"/>
      <c r="D76" s="325"/>
      <c r="E76" s="325"/>
      <c r="F76" s="325"/>
      <c r="G76" s="325"/>
      <c r="H76" s="325"/>
      <c r="I76" s="325"/>
      <c r="J76" s="325"/>
      <c r="K76" s="325"/>
      <c r="L76" s="326"/>
      <c r="M76" s="331"/>
      <c r="N76" s="332"/>
      <c r="O76" s="332"/>
      <c r="P76" s="332"/>
      <c r="Q76" s="333"/>
      <c r="R76" s="334"/>
      <c r="S76" s="335"/>
      <c r="T76" s="335"/>
      <c r="U76" s="335"/>
      <c r="V76" s="336"/>
      <c r="W76" s="229"/>
      <c r="X76" s="136"/>
      <c r="Y76" s="137"/>
      <c r="Z76" s="228" t="str">
        <f>IFERROR(VLOOKUP(Y76, 【参考】数式用!$A$4:$B$54, 2, FALSE), "")</f>
        <v/>
      </c>
    </row>
    <row r="77" spans="1:26" ht="38.25" customHeight="1">
      <c r="A77" s="20"/>
      <c r="B77" s="110">
        <f t="shared" si="0"/>
        <v>38</v>
      </c>
      <c r="C77" s="324"/>
      <c r="D77" s="325"/>
      <c r="E77" s="325"/>
      <c r="F77" s="325"/>
      <c r="G77" s="325"/>
      <c r="H77" s="325"/>
      <c r="I77" s="325"/>
      <c r="J77" s="325"/>
      <c r="K77" s="325"/>
      <c r="L77" s="326"/>
      <c r="M77" s="331"/>
      <c r="N77" s="332"/>
      <c r="O77" s="332"/>
      <c r="P77" s="332"/>
      <c r="Q77" s="333"/>
      <c r="R77" s="334"/>
      <c r="S77" s="335"/>
      <c r="T77" s="335"/>
      <c r="U77" s="335"/>
      <c r="V77" s="336"/>
      <c r="W77" s="229"/>
      <c r="X77" s="136"/>
      <c r="Y77" s="137"/>
      <c r="Z77" s="228" t="str">
        <f>IFERROR(VLOOKUP(Y77, 【参考】数式用!$A$4:$B$54, 2, FALSE), "")</f>
        <v/>
      </c>
    </row>
    <row r="78" spans="1:26" ht="38.25" customHeight="1">
      <c r="A78" s="20"/>
      <c r="B78" s="110">
        <f t="shared" si="0"/>
        <v>39</v>
      </c>
      <c r="C78" s="324"/>
      <c r="D78" s="325"/>
      <c r="E78" s="325"/>
      <c r="F78" s="325"/>
      <c r="G78" s="325"/>
      <c r="H78" s="325"/>
      <c r="I78" s="325"/>
      <c r="J78" s="325"/>
      <c r="K78" s="325"/>
      <c r="L78" s="326"/>
      <c r="M78" s="331"/>
      <c r="N78" s="332"/>
      <c r="O78" s="332"/>
      <c r="P78" s="332"/>
      <c r="Q78" s="333"/>
      <c r="R78" s="334"/>
      <c r="S78" s="335"/>
      <c r="T78" s="335"/>
      <c r="U78" s="335"/>
      <c r="V78" s="336"/>
      <c r="W78" s="229"/>
      <c r="X78" s="136"/>
      <c r="Y78" s="137"/>
      <c r="Z78" s="228" t="str">
        <f>IFERROR(VLOOKUP(Y78, 【参考】数式用!$A$4:$B$54, 2, FALSE), "")</f>
        <v/>
      </c>
    </row>
    <row r="79" spans="1:26" ht="38.25" customHeight="1">
      <c r="A79" s="20"/>
      <c r="B79" s="110">
        <f t="shared" si="0"/>
        <v>40</v>
      </c>
      <c r="C79" s="324"/>
      <c r="D79" s="325"/>
      <c r="E79" s="325"/>
      <c r="F79" s="325"/>
      <c r="G79" s="325"/>
      <c r="H79" s="325"/>
      <c r="I79" s="325"/>
      <c r="J79" s="325"/>
      <c r="K79" s="325"/>
      <c r="L79" s="326"/>
      <c r="M79" s="331"/>
      <c r="N79" s="332"/>
      <c r="O79" s="332"/>
      <c r="P79" s="332"/>
      <c r="Q79" s="333"/>
      <c r="R79" s="334"/>
      <c r="S79" s="335"/>
      <c r="T79" s="335"/>
      <c r="U79" s="335"/>
      <c r="V79" s="336"/>
      <c r="W79" s="229"/>
      <c r="X79" s="136"/>
      <c r="Y79" s="137"/>
      <c r="Z79" s="228" t="str">
        <f>IFERROR(VLOOKUP(Y79, 【参考】数式用!$A$4:$B$54, 2, FALSE), "")</f>
        <v/>
      </c>
    </row>
    <row r="80" spans="1:26" ht="38.25" customHeight="1">
      <c r="A80" s="20"/>
      <c r="B80" s="110">
        <f t="shared" si="0"/>
        <v>41</v>
      </c>
      <c r="C80" s="324"/>
      <c r="D80" s="325"/>
      <c r="E80" s="325"/>
      <c r="F80" s="325"/>
      <c r="G80" s="325"/>
      <c r="H80" s="325"/>
      <c r="I80" s="325"/>
      <c r="J80" s="325"/>
      <c r="K80" s="325"/>
      <c r="L80" s="326"/>
      <c r="M80" s="331"/>
      <c r="N80" s="332"/>
      <c r="O80" s="332"/>
      <c r="P80" s="332"/>
      <c r="Q80" s="333"/>
      <c r="R80" s="334"/>
      <c r="S80" s="335"/>
      <c r="T80" s="335"/>
      <c r="U80" s="335"/>
      <c r="V80" s="336"/>
      <c r="W80" s="229"/>
      <c r="X80" s="136"/>
      <c r="Y80" s="137"/>
      <c r="Z80" s="228" t="str">
        <f>IFERROR(VLOOKUP(Y80, 【参考】数式用!$A$4:$B$54, 2, FALSE), "")</f>
        <v/>
      </c>
    </row>
    <row r="81" spans="1:26" ht="38.25" customHeight="1">
      <c r="A81" s="20"/>
      <c r="B81" s="110">
        <f t="shared" si="0"/>
        <v>42</v>
      </c>
      <c r="C81" s="324"/>
      <c r="D81" s="325"/>
      <c r="E81" s="325"/>
      <c r="F81" s="325"/>
      <c r="G81" s="325"/>
      <c r="H81" s="325"/>
      <c r="I81" s="325"/>
      <c r="J81" s="325"/>
      <c r="K81" s="325"/>
      <c r="L81" s="326"/>
      <c r="M81" s="331"/>
      <c r="N81" s="332"/>
      <c r="O81" s="332"/>
      <c r="P81" s="332"/>
      <c r="Q81" s="333"/>
      <c r="R81" s="334"/>
      <c r="S81" s="335"/>
      <c r="T81" s="335"/>
      <c r="U81" s="335"/>
      <c r="V81" s="336"/>
      <c r="W81" s="229"/>
      <c r="X81" s="136"/>
      <c r="Y81" s="137"/>
      <c r="Z81" s="228" t="str">
        <f>IFERROR(VLOOKUP(Y81, 【参考】数式用!$A$4:$B$54, 2, FALSE), "")</f>
        <v/>
      </c>
    </row>
    <row r="82" spans="1:26" ht="38.25" customHeight="1">
      <c r="A82" s="20"/>
      <c r="B82" s="110">
        <f t="shared" si="0"/>
        <v>43</v>
      </c>
      <c r="C82" s="324"/>
      <c r="D82" s="325"/>
      <c r="E82" s="325"/>
      <c r="F82" s="325"/>
      <c r="G82" s="325"/>
      <c r="H82" s="325"/>
      <c r="I82" s="325"/>
      <c r="J82" s="325"/>
      <c r="K82" s="325"/>
      <c r="L82" s="326"/>
      <c r="M82" s="331"/>
      <c r="N82" s="332"/>
      <c r="O82" s="332"/>
      <c r="P82" s="332"/>
      <c r="Q82" s="333"/>
      <c r="R82" s="334"/>
      <c r="S82" s="335"/>
      <c r="T82" s="335"/>
      <c r="U82" s="335"/>
      <c r="V82" s="336"/>
      <c r="W82" s="229"/>
      <c r="X82" s="136"/>
      <c r="Y82" s="137"/>
      <c r="Z82" s="228" t="str">
        <f>IFERROR(VLOOKUP(Y82, 【参考】数式用!$A$4:$B$54, 2, FALSE), "")</f>
        <v/>
      </c>
    </row>
    <row r="83" spans="1:26" ht="38.25" customHeight="1">
      <c r="A83" s="20"/>
      <c r="B83" s="110">
        <f t="shared" si="0"/>
        <v>44</v>
      </c>
      <c r="C83" s="324"/>
      <c r="D83" s="325"/>
      <c r="E83" s="325"/>
      <c r="F83" s="325"/>
      <c r="G83" s="325"/>
      <c r="H83" s="325"/>
      <c r="I83" s="325"/>
      <c r="J83" s="325"/>
      <c r="K83" s="325"/>
      <c r="L83" s="326"/>
      <c r="M83" s="331"/>
      <c r="N83" s="332"/>
      <c r="O83" s="332"/>
      <c r="P83" s="332"/>
      <c r="Q83" s="333"/>
      <c r="R83" s="334"/>
      <c r="S83" s="335"/>
      <c r="T83" s="335"/>
      <c r="U83" s="335"/>
      <c r="V83" s="336"/>
      <c r="W83" s="229"/>
      <c r="X83" s="136"/>
      <c r="Y83" s="137"/>
      <c r="Z83" s="228" t="str">
        <f>IFERROR(VLOOKUP(Y83, 【参考】数式用!$A$4:$B$54, 2, FALSE), "")</f>
        <v/>
      </c>
    </row>
    <row r="84" spans="1:26" ht="38.25" customHeight="1">
      <c r="A84" s="20"/>
      <c r="B84" s="110">
        <f t="shared" si="0"/>
        <v>45</v>
      </c>
      <c r="C84" s="324"/>
      <c r="D84" s="325"/>
      <c r="E84" s="325"/>
      <c r="F84" s="325"/>
      <c r="G84" s="325"/>
      <c r="H84" s="325"/>
      <c r="I84" s="325"/>
      <c r="J84" s="325"/>
      <c r="K84" s="325"/>
      <c r="L84" s="326"/>
      <c r="M84" s="331"/>
      <c r="N84" s="332"/>
      <c r="O84" s="332"/>
      <c r="P84" s="332"/>
      <c r="Q84" s="333"/>
      <c r="R84" s="334"/>
      <c r="S84" s="335"/>
      <c r="T84" s="335"/>
      <c r="U84" s="335"/>
      <c r="V84" s="336"/>
      <c r="W84" s="229"/>
      <c r="X84" s="136"/>
      <c r="Y84" s="137"/>
      <c r="Z84" s="228" t="str">
        <f>IFERROR(VLOOKUP(Y84, 【参考】数式用!$A$4:$B$54, 2, FALSE), "")</f>
        <v/>
      </c>
    </row>
    <row r="85" spans="1:26" ht="38.25" customHeight="1">
      <c r="A85" s="20"/>
      <c r="B85" s="110">
        <f t="shared" si="0"/>
        <v>46</v>
      </c>
      <c r="C85" s="324"/>
      <c r="D85" s="325"/>
      <c r="E85" s="325"/>
      <c r="F85" s="325"/>
      <c r="G85" s="325"/>
      <c r="H85" s="325"/>
      <c r="I85" s="325"/>
      <c r="J85" s="325"/>
      <c r="K85" s="325"/>
      <c r="L85" s="326"/>
      <c r="M85" s="331"/>
      <c r="N85" s="332"/>
      <c r="O85" s="332"/>
      <c r="P85" s="332"/>
      <c r="Q85" s="333"/>
      <c r="R85" s="334"/>
      <c r="S85" s="335"/>
      <c r="T85" s="335"/>
      <c r="U85" s="335"/>
      <c r="V85" s="336"/>
      <c r="W85" s="229"/>
      <c r="X85" s="136"/>
      <c r="Y85" s="137"/>
      <c r="Z85" s="228" t="str">
        <f>IFERROR(VLOOKUP(Y85, 【参考】数式用!$A$4:$B$54, 2, FALSE), "")</f>
        <v/>
      </c>
    </row>
    <row r="86" spans="1:26" ht="38.25" customHeight="1">
      <c r="A86" s="20"/>
      <c r="B86" s="110">
        <f t="shared" si="0"/>
        <v>47</v>
      </c>
      <c r="C86" s="324"/>
      <c r="D86" s="325"/>
      <c r="E86" s="325"/>
      <c r="F86" s="325"/>
      <c r="G86" s="325"/>
      <c r="H86" s="325"/>
      <c r="I86" s="325"/>
      <c r="J86" s="325"/>
      <c r="K86" s="325"/>
      <c r="L86" s="326"/>
      <c r="M86" s="331"/>
      <c r="N86" s="332"/>
      <c r="O86" s="332"/>
      <c r="P86" s="332"/>
      <c r="Q86" s="333"/>
      <c r="R86" s="334"/>
      <c r="S86" s="335"/>
      <c r="T86" s="335"/>
      <c r="U86" s="335"/>
      <c r="V86" s="336"/>
      <c r="W86" s="229"/>
      <c r="X86" s="136"/>
      <c r="Y86" s="137"/>
      <c r="Z86" s="228" t="str">
        <f>IFERROR(VLOOKUP(Y86, 【参考】数式用!$A$4:$B$54, 2, FALSE), "")</f>
        <v/>
      </c>
    </row>
    <row r="87" spans="1:26" ht="38.25" customHeight="1">
      <c r="A87" s="20"/>
      <c r="B87" s="110">
        <f t="shared" si="0"/>
        <v>48</v>
      </c>
      <c r="C87" s="324"/>
      <c r="D87" s="325"/>
      <c r="E87" s="325"/>
      <c r="F87" s="325"/>
      <c r="G87" s="325"/>
      <c r="H87" s="325"/>
      <c r="I87" s="325"/>
      <c r="J87" s="325"/>
      <c r="K87" s="325"/>
      <c r="L87" s="326"/>
      <c r="M87" s="331"/>
      <c r="N87" s="332"/>
      <c r="O87" s="332"/>
      <c r="P87" s="332"/>
      <c r="Q87" s="333"/>
      <c r="R87" s="334"/>
      <c r="S87" s="335"/>
      <c r="T87" s="335"/>
      <c r="U87" s="335"/>
      <c r="V87" s="336"/>
      <c r="W87" s="229"/>
      <c r="X87" s="136"/>
      <c r="Y87" s="137"/>
      <c r="Z87" s="228" t="str">
        <f>IFERROR(VLOOKUP(Y87, 【参考】数式用!$A$4:$B$54, 2, FALSE), "")</f>
        <v/>
      </c>
    </row>
    <row r="88" spans="1:26" ht="38.25" customHeight="1">
      <c r="A88" s="20"/>
      <c r="B88" s="110">
        <f t="shared" si="0"/>
        <v>49</v>
      </c>
      <c r="C88" s="324"/>
      <c r="D88" s="325"/>
      <c r="E88" s="325"/>
      <c r="F88" s="325"/>
      <c r="G88" s="325"/>
      <c r="H88" s="325"/>
      <c r="I88" s="325"/>
      <c r="J88" s="325"/>
      <c r="K88" s="325"/>
      <c r="L88" s="326"/>
      <c r="M88" s="331"/>
      <c r="N88" s="332"/>
      <c r="O88" s="332"/>
      <c r="P88" s="332"/>
      <c r="Q88" s="333"/>
      <c r="R88" s="334"/>
      <c r="S88" s="335"/>
      <c r="T88" s="335"/>
      <c r="U88" s="335"/>
      <c r="V88" s="336"/>
      <c r="W88" s="229"/>
      <c r="X88" s="136"/>
      <c r="Y88" s="137"/>
      <c r="Z88" s="228" t="str">
        <f>IFERROR(VLOOKUP(Y88, 【参考】数式用!$A$4:$B$54, 2, FALSE), "")</f>
        <v/>
      </c>
    </row>
    <row r="89" spans="1:26" ht="38.25" customHeight="1">
      <c r="A89" s="20"/>
      <c r="B89" s="110">
        <f t="shared" si="0"/>
        <v>50</v>
      </c>
      <c r="C89" s="324"/>
      <c r="D89" s="325"/>
      <c r="E89" s="325"/>
      <c r="F89" s="325"/>
      <c r="G89" s="325"/>
      <c r="H89" s="325"/>
      <c r="I89" s="325"/>
      <c r="J89" s="325"/>
      <c r="K89" s="325"/>
      <c r="L89" s="326"/>
      <c r="M89" s="331"/>
      <c r="N89" s="332"/>
      <c r="O89" s="332"/>
      <c r="P89" s="332"/>
      <c r="Q89" s="333"/>
      <c r="R89" s="334"/>
      <c r="S89" s="335"/>
      <c r="T89" s="335"/>
      <c r="U89" s="335"/>
      <c r="V89" s="336"/>
      <c r="W89" s="229"/>
      <c r="X89" s="136"/>
      <c r="Y89" s="137"/>
      <c r="Z89" s="228" t="str">
        <f>IFERROR(VLOOKUP(Y89, 【参考】数式用!$A$4:$B$54, 2, FALSE), "")</f>
        <v/>
      </c>
    </row>
    <row r="90" spans="1:26" ht="38.25" customHeight="1">
      <c r="A90" s="20"/>
      <c r="B90" s="110">
        <f t="shared" si="0"/>
        <v>51</v>
      </c>
      <c r="C90" s="324"/>
      <c r="D90" s="325"/>
      <c r="E90" s="325"/>
      <c r="F90" s="325"/>
      <c r="G90" s="325"/>
      <c r="H90" s="325"/>
      <c r="I90" s="325"/>
      <c r="J90" s="325"/>
      <c r="K90" s="325"/>
      <c r="L90" s="326"/>
      <c r="M90" s="331"/>
      <c r="N90" s="332"/>
      <c r="O90" s="332"/>
      <c r="P90" s="332"/>
      <c r="Q90" s="333"/>
      <c r="R90" s="334"/>
      <c r="S90" s="335"/>
      <c r="T90" s="335"/>
      <c r="U90" s="335"/>
      <c r="V90" s="336"/>
      <c r="W90" s="229"/>
      <c r="X90" s="136"/>
      <c r="Y90" s="137"/>
      <c r="Z90" s="228" t="str">
        <f>IFERROR(VLOOKUP(Y90, 【参考】数式用!$A$4:$B$54, 2, FALSE), "")</f>
        <v/>
      </c>
    </row>
    <row r="91" spans="1:26" ht="38.25" customHeight="1">
      <c r="A91" s="20"/>
      <c r="B91" s="110">
        <f t="shared" si="0"/>
        <v>52</v>
      </c>
      <c r="C91" s="324"/>
      <c r="D91" s="325"/>
      <c r="E91" s="325"/>
      <c r="F91" s="325"/>
      <c r="G91" s="325"/>
      <c r="H91" s="325"/>
      <c r="I91" s="325"/>
      <c r="J91" s="325"/>
      <c r="K91" s="325"/>
      <c r="L91" s="326"/>
      <c r="M91" s="330"/>
      <c r="N91" s="330"/>
      <c r="O91" s="330"/>
      <c r="P91" s="330"/>
      <c r="Q91" s="330"/>
      <c r="R91" s="330"/>
      <c r="S91" s="330"/>
      <c r="T91" s="330"/>
      <c r="U91" s="330"/>
      <c r="V91" s="330"/>
      <c r="W91" s="135"/>
      <c r="X91" s="136"/>
      <c r="Y91" s="137"/>
      <c r="Z91" s="228" t="str">
        <f>IFERROR(VLOOKUP(Y91, 【参考】数式用!$A$4:$B$54, 2, FALSE), "")</f>
        <v/>
      </c>
    </row>
    <row r="92" spans="1:26" ht="38.25" customHeight="1">
      <c r="A92" s="20"/>
      <c r="B92" s="110">
        <f t="shared" si="0"/>
        <v>53</v>
      </c>
      <c r="C92" s="324"/>
      <c r="D92" s="325"/>
      <c r="E92" s="325"/>
      <c r="F92" s="325"/>
      <c r="G92" s="325"/>
      <c r="H92" s="325"/>
      <c r="I92" s="325"/>
      <c r="J92" s="325"/>
      <c r="K92" s="325"/>
      <c r="L92" s="326"/>
      <c r="M92" s="330"/>
      <c r="N92" s="330"/>
      <c r="O92" s="330"/>
      <c r="P92" s="330"/>
      <c r="Q92" s="330"/>
      <c r="R92" s="330"/>
      <c r="S92" s="330"/>
      <c r="T92" s="330"/>
      <c r="U92" s="330"/>
      <c r="V92" s="330"/>
      <c r="W92" s="135"/>
      <c r="X92" s="136"/>
      <c r="Y92" s="137"/>
      <c r="Z92" s="228" t="str">
        <f>IFERROR(VLOOKUP(Y92, 【参考】数式用!$A$4:$B$54, 2, FALSE), "")</f>
        <v/>
      </c>
    </row>
    <row r="93" spans="1:26" ht="38.25" customHeight="1">
      <c r="A93" s="20"/>
      <c r="B93" s="110">
        <f t="shared" si="0"/>
        <v>54</v>
      </c>
      <c r="C93" s="324"/>
      <c r="D93" s="325"/>
      <c r="E93" s="325"/>
      <c r="F93" s="325"/>
      <c r="G93" s="325"/>
      <c r="H93" s="325"/>
      <c r="I93" s="325"/>
      <c r="J93" s="325"/>
      <c r="K93" s="325"/>
      <c r="L93" s="326"/>
      <c r="M93" s="330"/>
      <c r="N93" s="330"/>
      <c r="O93" s="330"/>
      <c r="P93" s="330"/>
      <c r="Q93" s="330"/>
      <c r="R93" s="330"/>
      <c r="S93" s="330"/>
      <c r="T93" s="330"/>
      <c r="U93" s="330"/>
      <c r="V93" s="330"/>
      <c r="W93" s="135"/>
      <c r="X93" s="136"/>
      <c r="Y93" s="137"/>
      <c r="Z93" s="228" t="str">
        <f>IFERROR(VLOOKUP(Y93, 【参考】数式用!$A$4:$B$54, 2, FALSE), "")</f>
        <v/>
      </c>
    </row>
    <row r="94" spans="1:26" ht="38.25" customHeight="1">
      <c r="A94" s="20"/>
      <c r="B94" s="110">
        <f t="shared" si="0"/>
        <v>55</v>
      </c>
      <c r="C94" s="324"/>
      <c r="D94" s="325"/>
      <c r="E94" s="325"/>
      <c r="F94" s="325"/>
      <c r="G94" s="325"/>
      <c r="H94" s="325"/>
      <c r="I94" s="325"/>
      <c r="J94" s="325"/>
      <c r="K94" s="325"/>
      <c r="L94" s="326"/>
      <c r="M94" s="330"/>
      <c r="N94" s="330"/>
      <c r="O94" s="330"/>
      <c r="P94" s="330"/>
      <c r="Q94" s="330"/>
      <c r="R94" s="330"/>
      <c r="S94" s="330"/>
      <c r="T94" s="330"/>
      <c r="U94" s="330"/>
      <c r="V94" s="330"/>
      <c r="W94" s="135"/>
      <c r="X94" s="136"/>
      <c r="Y94" s="137"/>
      <c r="Z94" s="228" t="str">
        <f>IFERROR(VLOOKUP(Y94, 【参考】数式用!$A$4:$B$54, 2, FALSE), "")</f>
        <v/>
      </c>
    </row>
    <row r="95" spans="1:26" ht="38.25" customHeight="1">
      <c r="A95" s="20"/>
      <c r="B95" s="110">
        <f t="shared" si="0"/>
        <v>56</v>
      </c>
      <c r="C95" s="324"/>
      <c r="D95" s="325"/>
      <c r="E95" s="325"/>
      <c r="F95" s="325"/>
      <c r="G95" s="325"/>
      <c r="H95" s="325"/>
      <c r="I95" s="325"/>
      <c r="J95" s="325"/>
      <c r="K95" s="325"/>
      <c r="L95" s="326"/>
      <c r="M95" s="330"/>
      <c r="N95" s="330"/>
      <c r="O95" s="330"/>
      <c r="P95" s="330"/>
      <c r="Q95" s="330"/>
      <c r="R95" s="330"/>
      <c r="S95" s="330"/>
      <c r="T95" s="330"/>
      <c r="U95" s="330"/>
      <c r="V95" s="330"/>
      <c r="W95" s="135"/>
      <c r="X95" s="136"/>
      <c r="Y95" s="137"/>
      <c r="Z95" s="228" t="str">
        <f>IFERROR(VLOOKUP(Y95, 【参考】数式用!$A$4:$B$54, 2, FALSE), "")</f>
        <v/>
      </c>
    </row>
    <row r="96" spans="1:26" ht="38.25" customHeight="1">
      <c r="A96" s="20"/>
      <c r="B96" s="110">
        <f t="shared" si="0"/>
        <v>57</v>
      </c>
      <c r="C96" s="324"/>
      <c r="D96" s="325"/>
      <c r="E96" s="325"/>
      <c r="F96" s="325"/>
      <c r="G96" s="325"/>
      <c r="H96" s="325"/>
      <c r="I96" s="325"/>
      <c r="J96" s="325"/>
      <c r="K96" s="325"/>
      <c r="L96" s="326"/>
      <c r="M96" s="330"/>
      <c r="N96" s="330"/>
      <c r="O96" s="330"/>
      <c r="P96" s="330"/>
      <c r="Q96" s="330"/>
      <c r="R96" s="330"/>
      <c r="S96" s="330"/>
      <c r="T96" s="330"/>
      <c r="U96" s="330"/>
      <c r="V96" s="330"/>
      <c r="W96" s="135"/>
      <c r="X96" s="136"/>
      <c r="Y96" s="137"/>
      <c r="Z96" s="228" t="str">
        <f>IFERROR(VLOOKUP(Y96, 【参考】数式用!$A$4:$B$54, 2, FALSE), "")</f>
        <v/>
      </c>
    </row>
    <row r="97" spans="1:26" ht="38.25" customHeight="1">
      <c r="A97" s="20"/>
      <c r="B97" s="110">
        <f t="shared" si="0"/>
        <v>58</v>
      </c>
      <c r="C97" s="324"/>
      <c r="D97" s="325"/>
      <c r="E97" s="325"/>
      <c r="F97" s="325"/>
      <c r="G97" s="325"/>
      <c r="H97" s="325"/>
      <c r="I97" s="325"/>
      <c r="J97" s="325"/>
      <c r="K97" s="325"/>
      <c r="L97" s="326"/>
      <c r="M97" s="330"/>
      <c r="N97" s="330"/>
      <c r="O97" s="330"/>
      <c r="P97" s="330"/>
      <c r="Q97" s="330"/>
      <c r="R97" s="330"/>
      <c r="S97" s="330"/>
      <c r="T97" s="330"/>
      <c r="U97" s="330"/>
      <c r="V97" s="330"/>
      <c r="W97" s="135"/>
      <c r="X97" s="136"/>
      <c r="Y97" s="137"/>
      <c r="Z97" s="228" t="str">
        <f>IFERROR(VLOOKUP(Y97, 【参考】数式用!$A$4:$B$54, 2, FALSE), "")</f>
        <v/>
      </c>
    </row>
    <row r="98" spans="1:26" ht="38.25" customHeight="1">
      <c r="A98" s="20"/>
      <c r="B98" s="110">
        <f t="shared" si="0"/>
        <v>59</v>
      </c>
      <c r="C98" s="324"/>
      <c r="D98" s="325"/>
      <c r="E98" s="325"/>
      <c r="F98" s="325"/>
      <c r="G98" s="325"/>
      <c r="H98" s="325"/>
      <c r="I98" s="325"/>
      <c r="J98" s="325"/>
      <c r="K98" s="325"/>
      <c r="L98" s="326"/>
      <c r="M98" s="330"/>
      <c r="N98" s="330"/>
      <c r="O98" s="330"/>
      <c r="P98" s="330"/>
      <c r="Q98" s="330"/>
      <c r="R98" s="330"/>
      <c r="S98" s="330"/>
      <c r="T98" s="330"/>
      <c r="U98" s="330"/>
      <c r="V98" s="330"/>
      <c r="W98" s="135"/>
      <c r="X98" s="136"/>
      <c r="Y98" s="137"/>
      <c r="Z98" s="228" t="str">
        <f>IFERROR(VLOOKUP(Y98, 【参考】数式用!$A$4:$B$54, 2, FALSE), "")</f>
        <v/>
      </c>
    </row>
    <row r="99" spans="1:26" ht="38.25" customHeight="1">
      <c r="A99" s="20"/>
      <c r="B99" s="110">
        <f t="shared" si="0"/>
        <v>60</v>
      </c>
      <c r="C99" s="324"/>
      <c r="D99" s="325"/>
      <c r="E99" s="325"/>
      <c r="F99" s="325"/>
      <c r="G99" s="325"/>
      <c r="H99" s="325"/>
      <c r="I99" s="325"/>
      <c r="J99" s="325"/>
      <c r="K99" s="325"/>
      <c r="L99" s="326"/>
      <c r="M99" s="330"/>
      <c r="N99" s="330"/>
      <c r="O99" s="330"/>
      <c r="P99" s="330"/>
      <c r="Q99" s="330"/>
      <c r="R99" s="330"/>
      <c r="S99" s="330"/>
      <c r="T99" s="330"/>
      <c r="U99" s="330"/>
      <c r="V99" s="330"/>
      <c r="W99" s="135"/>
      <c r="X99" s="136"/>
      <c r="Y99" s="137"/>
      <c r="Z99" s="228" t="str">
        <f>IFERROR(VLOOKUP(Y99, 【参考】数式用!$A$4:$B$54, 2, FALSE), "")</f>
        <v/>
      </c>
    </row>
    <row r="100" spans="1:26" ht="38.25" customHeight="1">
      <c r="A100" s="20"/>
      <c r="B100" s="110">
        <f t="shared" si="0"/>
        <v>61</v>
      </c>
      <c r="C100" s="324"/>
      <c r="D100" s="325"/>
      <c r="E100" s="325"/>
      <c r="F100" s="325"/>
      <c r="G100" s="325"/>
      <c r="H100" s="325"/>
      <c r="I100" s="325"/>
      <c r="J100" s="325"/>
      <c r="K100" s="325"/>
      <c r="L100" s="326"/>
      <c r="M100" s="330"/>
      <c r="N100" s="330"/>
      <c r="O100" s="330"/>
      <c r="P100" s="330"/>
      <c r="Q100" s="330"/>
      <c r="R100" s="330"/>
      <c r="S100" s="330"/>
      <c r="T100" s="330"/>
      <c r="U100" s="330"/>
      <c r="V100" s="330"/>
      <c r="W100" s="135"/>
      <c r="X100" s="136"/>
      <c r="Y100" s="137"/>
      <c r="Z100" s="228" t="str">
        <f>IFERROR(VLOOKUP(Y100, 【参考】数式用!$A$4:$B$54, 2, FALSE), "")</f>
        <v/>
      </c>
    </row>
    <row r="101" spans="1:26" ht="38.25" customHeight="1">
      <c r="A101" s="20"/>
      <c r="B101" s="110">
        <f t="shared" si="0"/>
        <v>62</v>
      </c>
      <c r="C101" s="324"/>
      <c r="D101" s="325"/>
      <c r="E101" s="325"/>
      <c r="F101" s="325"/>
      <c r="G101" s="325"/>
      <c r="H101" s="325"/>
      <c r="I101" s="325"/>
      <c r="J101" s="325"/>
      <c r="K101" s="325"/>
      <c r="L101" s="326"/>
      <c r="M101" s="330"/>
      <c r="N101" s="330"/>
      <c r="O101" s="330"/>
      <c r="P101" s="330"/>
      <c r="Q101" s="330"/>
      <c r="R101" s="330"/>
      <c r="S101" s="330"/>
      <c r="T101" s="330"/>
      <c r="U101" s="330"/>
      <c r="V101" s="330"/>
      <c r="W101" s="135"/>
      <c r="X101" s="136"/>
      <c r="Y101" s="137"/>
      <c r="Z101" s="228" t="str">
        <f>IFERROR(VLOOKUP(Y101, 【参考】数式用!$A$4:$B$54, 2, FALSE), "")</f>
        <v/>
      </c>
    </row>
    <row r="102" spans="1:26" ht="38.25" customHeight="1">
      <c r="A102" s="20"/>
      <c r="B102" s="110">
        <f t="shared" si="0"/>
        <v>63</v>
      </c>
      <c r="C102" s="324"/>
      <c r="D102" s="325"/>
      <c r="E102" s="325"/>
      <c r="F102" s="325"/>
      <c r="G102" s="325"/>
      <c r="H102" s="325"/>
      <c r="I102" s="325"/>
      <c r="J102" s="325"/>
      <c r="K102" s="325"/>
      <c r="L102" s="326"/>
      <c r="M102" s="330"/>
      <c r="N102" s="330"/>
      <c r="O102" s="330"/>
      <c r="P102" s="330"/>
      <c r="Q102" s="330"/>
      <c r="R102" s="330"/>
      <c r="S102" s="330"/>
      <c r="T102" s="330"/>
      <c r="U102" s="330"/>
      <c r="V102" s="330"/>
      <c r="W102" s="135"/>
      <c r="X102" s="136"/>
      <c r="Y102" s="137"/>
      <c r="Z102" s="228" t="str">
        <f>IFERROR(VLOOKUP(Y102, 【参考】数式用!$A$4:$B$54, 2, FALSE), "")</f>
        <v/>
      </c>
    </row>
    <row r="103" spans="1:26" ht="38.25" customHeight="1">
      <c r="A103" s="20"/>
      <c r="B103" s="110">
        <f t="shared" si="0"/>
        <v>64</v>
      </c>
      <c r="C103" s="324"/>
      <c r="D103" s="325"/>
      <c r="E103" s="325"/>
      <c r="F103" s="325"/>
      <c r="G103" s="325"/>
      <c r="H103" s="325"/>
      <c r="I103" s="325"/>
      <c r="J103" s="325"/>
      <c r="K103" s="325"/>
      <c r="L103" s="326"/>
      <c r="M103" s="330"/>
      <c r="N103" s="330"/>
      <c r="O103" s="330"/>
      <c r="P103" s="330"/>
      <c r="Q103" s="330"/>
      <c r="R103" s="330"/>
      <c r="S103" s="330"/>
      <c r="T103" s="330"/>
      <c r="U103" s="330"/>
      <c r="V103" s="330"/>
      <c r="W103" s="135"/>
      <c r="X103" s="136"/>
      <c r="Y103" s="137"/>
      <c r="Z103" s="228" t="str">
        <f>IFERROR(VLOOKUP(Y103, 【参考】数式用!$A$4:$B$54, 2, FALSE), "")</f>
        <v/>
      </c>
    </row>
    <row r="104" spans="1:26" ht="38.25" customHeight="1">
      <c r="A104" s="20"/>
      <c r="B104" s="110">
        <f t="shared" si="0"/>
        <v>65</v>
      </c>
      <c r="C104" s="324"/>
      <c r="D104" s="325"/>
      <c r="E104" s="325"/>
      <c r="F104" s="325"/>
      <c r="G104" s="325"/>
      <c r="H104" s="325"/>
      <c r="I104" s="325"/>
      <c r="J104" s="325"/>
      <c r="K104" s="325"/>
      <c r="L104" s="326"/>
      <c r="M104" s="330"/>
      <c r="N104" s="330"/>
      <c r="O104" s="330"/>
      <c r="P104" s="330"/>
      <c r="Q104" s="330"/>
      <c r="R104" s="330"/>
      <c r="S104" s="330"/>
      <c r="T104" s="330"/>
      <c r="U104" s="330"/>
      <c r="V104" s="330"/>
      <c r="W104" s="135"/>
      <c r="X104" s="136"/>
      <c r="Y104" s="137"/>
      <c r="Z104" s="228" t="str">
        <f>IFERROR(VLOOKUP(Y104, 【参考】数式用!$A$4:$B$54, 2, FALSE), "")</f>
        <v/>
      </c>
    </row>
    <row r="105" spans="1:26" ht="38.25" customHeight="1">
      <c r="A105" s="20"/>
      <c r="B105" s="110">
        <f t="shared" si="0"/>
        <v>66</v>
      </c>
      <c r="C105" s="324"/>
      <c r="D105" s="325"/>
      <c r="E105" s="325"/>
      <c r="F105" s="325"/>
      <c r="G105" s="325"/>
      <c r="H105" s="325"/>
      <c r="I105" s="325"/>
      <c r="J105" s="325"/>
      <c r="K105" s="325"/>
      <c r="L105" s="326"/>
      <c r="M105" s="330"/>
      <c r="N105" s="330"/>
      <c r="O105" s="330"/>
      <c r="P105" s="330"/>
      <c r="Q105" s="330"/>
      <c r="R105" s="330"/>
      <c r="S105" s="330"/>
      <c r="T105" s="330"/>
      <c r="U105" s="330"/>
      <c r="V105" s="330"/>
      <c r="W105" s="135"/>
      <c r="X105" s="136"/>
      <c r="Y105" s="137"/>
      <c r="Z105" s="228" t="str">
        <f>IFERROR(VLOOKUP(Y105, 【参考】数式用!$A$4:$B$54, 2, FALSE), "")</f>
        <v/>
      </c>
    </row>
    <row r="106" spans="1:26" ht="38.25" customHeight="1">
      <c r="A106" s="20"/>
      <c r="B106" s="110">
        <f t="shared" ref="B106:B139" si="1">B105+1</f>
        <v>67</v>
      </c>
      <c r="C106" s="324"/>
      <c r="D106" s="325"/>
      <c r="E106" s="325"/>
      <c r="F106" s="325"/>
      <c r="G106" s="325"/>
      <c r="H106" s="325"/>
      <c r="I106" s="325"/>
      <c r="J106" s="325"/>
      <c r="K106" s="325"/>
      <c r="L106" s="326"/>
      <c r="M106" s="330"/>
      <c r="N106" s="330"/>
      <c r="O106" s="330"/>
      <c r="P106" s="330"/>
      <c r="Q106" s="330"/>
      <c r="R106" s="330"/>
      <c r="S106" s="330"/>
      <c r="T106" s="330"/>
      <c r="U106" s="330"/>
      <c r="V106" s="330"/>
      <c r="W106" s="135"/>
      <c r="X106" s="136"/>
      <c r="Y106" s="137"/>
      <c r="Z106" s="228" t="str">
        <f>IFERROR(VLOOKUP(Y106, 【参考】数式用!$A$4:$B$54, 2, FALSE), "")</f>
        <v/>
      </c>
    </row>
    <row r="107" spans="1:26" ht="38.25" customHeight="1">
      <c r="A107" s="20"/>
      <c r="B107" s="110">
        <f t="shared" si="1"/>
        <v>68</v>
      </c>
      <c r="C107" s="324"/>
      <c r="D107" s="325"/>
      <c r="E107" s="325"/>
      <c r="F107" s="325"/>
      <c r="G107" s="325"/>
      <c r="H107" s="325"/>
      <c r="I107" s="325"/>
      <c r="J107" s="325"/>
      <c r="K107" s="325"/>
      <c r="L107" s="326"/>
      <c r="M107" s="330"/>
      <c r="N107" s="330"/>
      <c r="O107" s="330"/>
      <c r="P107" s="330"/>
      <c r="Q107" s="330"/>
      <c r="R107" s="330"/>
      <c r="S107" s="330"/>
      <c r="T107" s="330"/>
      <c r="U107" s="330"/>
      <c r="V107" s="330"/>
      <c r="W107" s="135"/>
      <c r="X107" s="136"/>
      <c r="Y107" s="137"/>
      <c r="Z107" s="228" t="str">
        <f>IFERROR(VLOOKUP(Y107, 【参考】数式用!$A$4:$B$54, 2, FALSE), "")</f>
        <v/>
      </c>
    </row>
    <row r="108" spans="1:26" ht="38.25" customHeight="1">
      <c r="A108" s="20"/>
      <c r="B108" s="110">
        <f t="shared" si="1"/>
        <v>69</v>
      </c>
      <c r="C108" s="324"/>
      <c r="D108" s="325"/>
      <c r="E108" s="325"/>
      <c r="F108" s="325"/>
      <c r="G108" s="325"/>
      <c r="H108" s="325"/>
      <c r="I108" s="325"/>
      <c r="J108" s="325"/>
      <c r="K108" s="325"/>
      <c r="L108" s="326"/>
      <c r="M108" s="330"/>
      <c r="N108" s="330"/>
      <c r="O108" s="330"/>
      <c r="P108" s="330"/>
      <c r="Q108" s="330"/>
      <c r="R108" s="330"/>
      <c r="S108" s="330"/>
      <c r="T108" s="330"/>
      <c r="U108" s="330"/>
      <c r="V108" s="330"/>
      <c r="W108" s="135"/>
      <c r="X108" s="136"/>
      <c r="Y108" s="137"/>
      <c r="Z108" s="228" t="str">
        <f>IFERROR(VLOOKUP(Y108, 【参考】数式用!$A$4:$B$54, 2, FALSE), "")</f>
        <v/>
      </c>
    </row>
    <row r="109" spans="1:26" ht="38.25" customHeight="1">
      <c r="A109" s="20"/>
      <c r="B109" s="110">
        <f t="shared" si="1"/>
        <v>70</v>
      </c>
      <c r="C109" s="324"/>
      <c r="D109" s="325"/>
      <c r="E109" s="325"/>
      <c r="F109" s="325"/>
      <c r="G109" s="325"/>
      <c r="H109" s="325"/>
      <c r="I109" s="325"/>
      <c r="J109" s="325"/>
      <c r="K109" s="325"/>
      <c r="L109" s="326"/>
      <c r="M109" s="330"/>
      <c r="N109" s="330"/>
      <c r="O109" s="330"/>
      <c r="P109" s="330"/>
      <c r="Q109" s="330"/>
      <c r="R109" s="330"/>
      <c r="S109" s="330"/>
      <c r="T109" s="330"/>
      <c r="U109" s="330"/>
      <c r="V109" s="330"/>
      <c r="W109" s="135"/>
      <c r="X109" s="136"/>
      <c r="Y109" s="137"/>
      <c r="Z109" s="228" t="str">
        <f>IFERROR(VLOOKUP(Y109, 【参考】数式用!$A$4:$B$54, 2, FALSE), "")</f>
        <v/>
      </c>
    </row>
    <row r="110" spans="1:26" ht="38.25" customHeight="1">
      <c r="A110" s="20"/>
      <c r="B110" s="110">
        <f t="shared" si="1"/>
        <v>71</v>
      </c>
      <c r="C110" s="324"/>
      <c r="D110" s="325"/>
      <c r="E110" s="325"/>
      <c r="F110" s="325"/>
      <c r="G110" s="325"/>
      <c r="H110" s="325"/>
      <c r="I110" s="325"/>
      <c r="J110" s="325"/>
      <c r="K110" s="325"/>
      <c r="L110" s="326"/>
      <c r="M110" s="330"/>
      <c r="N110" s="330"/>
      <c r="O110" s="330"/>
      <c r="P110" s="330"/>
      <c r="Q110" s="330"/>
      <c r="R110" s="330"/>
      <c r="S110" s="330"/>
      <c r="T110" s="330"/>
      <c r="U110" s="330"/>
      <c r="V110" s="330"/>
      <c r="W110" s="135"/>
      <c r="X110" s="136"/>
      <c r="Y110" s="137"/>
      <c r="Z110" s="228" t="str">
        <f>IFERROR(VLOOKUP(Y110, 【参考】数式用!$A$4:$B$54, 2, FALSE), "")</f>
        <v/>
      </c>
    </row>
    <row r="111" spans="1:26" ht="38.25" customHeight="1">
      <c r="A111" s="20"/>
      <c r="B111" s="110">
        <f t="shared" si="1"/>
        <v>72</v>
      </c>
      <c r="C111" s="324"/>
      <c r="D111" s="325"/>
      <c r="E111" s="325"/>
      <c r="F111" s="325"/>
      <c r="G111" s="325"/>
      <c r="H111" s="325"/>
      <c r="I111" s="325"/>
      <c r="J111" s="325"/>
      <c r="K111" s="325"/>
      <c r="L111" s="326"/>
      <c r="M111" s="330"/>
      <c r="N111" s="330"/>
      <c r="O111" s="330"/>
      <c r="P111" s="330"/>
      <c r="Q111" s="330"/>
      <c r="R111" s="330"/>
      <c r="S111" s="330"/>
      <c r="T111" s="330"/>
      <c r="U111" s="330"/>
      <c r="V111" s="330"/>
      <c r="W111" s="135"/>
      <c r="X111" s="136"/>
      <c r="Y111" s="137"/>
      <c r="Z111" s="228" t="str">
        <f>IFERROR(VLOOKUP(Y111, 【参考】数式用!$A$4:$B$54, 2, FALSE), "")</f>
        <v/>
      </c>
    </row>
    <row r="112" spans="1:26" ht="38.25" customHeight="1">
      <c r="A112" s="20"/>
      <c r="B112" s="110">
        <f t="shared" si="1"/>
        <v>73</v>
      </c>
      <c r="C112" s="324"/>
      <c r="D112" s="325"/>
      <c r="E112" s="325"/>
      <c r="F112" s="325"/>
      <c r="G112" s="325"/>
      <c r="H112" s="325"/>
      <c r="I112" s="325"/>
      <c r="J112" s="325"/>
      <c r="K112" s="325"/>
      <c r="L112" s="326"/>
      <c r="M112" s="330"/>
      <c r="N112" s="330"/>
      <c r="O112" s="330"/>
      <c r="P112" s="330"/>
      <c r="Q112" s="330"/>
      <c r="R112" s="330"/>
      <c r="S112" s="330"/>
      <c r="T112" s="330"/>
      <c r="U112" s="330"/>
      <c r="V112" s="330"/>
      <c r="W112" s="135"/>
      <c r="X112" s="136"/>
      <c r="Y112" s="137"/>
      <c r="Z112" s="228" t="str">
        <f>IFERROR(VLOOKUP(Y112, 【参考】数式用!$A$4:$B$54, 2, FALSE), "")</f>
        <v/>
      </c>
    </row>
    <row r="113" spans="1:26" ht="38.25" customHeight="1">
      <c r="A113" s="20"/>
      <c r="B113" s="110">
        <f t="shared" si="1"/>
        <v>74</v>
      </c>
      <c r="C113" s="324"/>
      <c r="D113" s="325"/>
      <c r="E113" s="325"/>
      <c r="F113" s="325"/>
      <c r="G113" s="325"/>
      <c r="H113" s="325"/>
      <c r="I113" s="325"/>
      <c r="J113" s="325"/>
      <c r="K113" s="325"/>
      <c r="L113" s="326"/>
      <c r="M113" s="330"/>
      <c r="N113" s="330"/>
      <c r="O113" s="330"/>
      <c r="P113" s="330"/>
      <c r="Q113" s="330"/>
      <c r="R113" s="330"/>
      <c r="S113" s="330"/>
      <c r="T113" s="330"/>
      <c r="U113" s="330"/>
      <c r="V113" s="330"/>
      <c r="W113" s="135"/>
      <c r="X113" s="136"/>
      <c r="Y113" s="137"/>
      <c r="Z113" s="228" t="str">
        <f>IFERROR(VLOOKUP(Y113, 【参考】数式用!$A$4:$B$54, 2, FALSE), "")</f>
        <v/>
      </c>
    </row>
    <row r="114" spans="1:26" ht="38.25" customHeight="1">
      <c r="A114" s="20"/>
      <c r="B114" s="110">
        <f t="shared" si="1"/>
        <v>75</v>
      </c>
      <c r="C114" s="324"/>
      <c r="D114" s="325"/>
      <c r="E114" s="325"/>
      <c r="F114" s="325"/>
      <c r="G114" s="325"/>
      <c r="H114" s="325"/>
      <c r="I114" s="325"/>
      <c r="J114" s="325"/>
      <c r="K114" s="325"/>
      <c r="L114" s="326"/>
      <c r="M114" s="330"/>
      <c r="N114" s="330"/>
      <c r="O114" s="330"/>
      <c r="P114" s="330"/>
      <c r="Q114" s="330"/>
      <c r="R114" s="330"/>
      <c r="S114" s="330"/>
      <c r="T114" s="330"/>
      <c r="U114" s="330"/>
      <c r="V114" s="330"/>
      <c r="W114" s="135"/>
      <c r="X114" s="136"/>
      <c r="Y114" s="137"/>
      <c r="Z114" s="228" t="str">
        <f>IFERROR(VLOOKUP(Y114, 【参考】数式用!$A$4:$B$54, 2, FALSE), "")</f>
        <v/>
      </c>
    </row>
    <row r="115" spans="1:26" ht="38.25" customHeight="1">
      <c r="A115" s="20"/>
      <c r="B115" s="110">
        <f t="shared" si="1"/>
        <v>76</v>
      </c>
      <c r="C115" s="324"/>
      <c r="D115" s="325"/>
      <c r="E115" s="325"/>
      <c r="F115" s="325"/>
      <c r="G115" s="325"/>
      <c r="H115" s="325"/>
      <c r="I115" s="325"/>
      <c r="J115" s="325"/>
      <c r="K115" s="325"/>
      <c r="L115" s="326"/>
      <c r="M115" s="330"/>
      <c r="N115" s="330"/>
      <c r="O115" s="330"/>
      <c r="P115" s="330"/>
      <c r="Q115" s="330"/>
      <c r="R115" s="330"/>
      <c r="S115" s="330"/>
      <c r="T115" s="330"/>
      <c r="U115" s="330"/>
      <c r="V115" s="330"/>
      <c r="W115" s="135"/>
      <c r="X115" s="136"/>
      <c r="Y115" s="137"/>
      <c r="Z115" s="228" t="str">
        <f>IFERROR(VLOOKUP(Y115, 【参考】数式用!$A$4:$B$54, 2, FALSE), "")</f>
        <v/>
      </c>
    </row>
    <row r="116" spans="1:26" ht="38.25" customHeight="1">
      <c r="A116" s="20"/>
      <c r="B116" s="110">
        <f t="shared" si="1"/>
        <v>77</v>
      </c>
      <c r="C116" s="324"/>
      <c r="D116" s="325"/>
      <c r="E116" s="325"/>
      <c r="F116" s="325"/>
      <c r="G116" s="325"/>
      <c r="H116" s="325"/>
      <c r="I116" s="325"/>
      <c r="J116" s="325"/>
      <c r="K116" s="325"/>
      <c r="L116" s="326"/>
      <c r="M116" s="330"/>
      <c r="N116" s="330"/>
      <c r="O116" s="330"/>
      <c r="P116" s="330"/>
      <c r="Q116" s="330"/>
      <c r="R116" s="330"/>
      <c r="S116" s="330"/>
      <c r="T116" s="330"/>
      <c r="U116" s="330"/>
      <c r="V116" s="330"/>
      <c r="W116" s="135"/>
      <c r="X116" s="136"/>
      <c r="Y116" s="137"/>
      <c r="Z116" s="228" t="str">
        <f>IFERROR(VLOOKUP(Y116, 【参考】数式用!$A$4:$B$54, 2, FALSE), "")</f>
        <v/>
      </c>
    </row>
    <row r="117" spans="1:26" ht="38.25" customHeight="1">
      <c r="A117" s="20"/>
      <c r="B117" s="110">
        <f t="shared" si="1"/>
        <v>78</v>
      </c>
      <c r="C117" s="324"/>
      <c r="D117" s="325"/>
      <c r="E117" s="325"/>
      <c r="F117" s="325"/>
      <c r="G117" s="325"/>
      <c r="H117" s="325"/>
      <c r="I117" s="325"/>
      <c r="J117" s="325"/>
      <c r="K117" s="325"/>
      <c r="L117" s="326"/>
      <c r="M117" s="330"/>
      <c r="N117" s="330"/>
      <c r="O117" s="330"/>
      <c r="P117" s="330"/>
      <c r="Q117" s="330"/>
      <c r="R117" s="330"/>
      <c r="S117" s="330"/>
      <c r="T117" s="330"/>
      <c r="U117" s="330"/>
      <c r="V117" s="330"/>
      <c r="W117" s="135"/>
      <c r="X117" s="136"/>
      <c r="Y117" s="137"/>
      <c r="Z117" s="228" t="str">
        <f>IFERROR(VLOOKUP(Y117, 【参考】数式用!$A$4:$B$54, 2, FALSE), "")</f>
        <v/>
      </c>
    </row>
    <row r="118" spans="1:26" ht="38.25" customHeight="1">
      <c r="A118" s="20"/>
      <c r="B118" s="110">
        <f t="shared" si="1"/>
        <v>79</v>
      </c>
      <c r="C118" s="324"/>
      <c r="D118" s="325"/>
      <c r="E118" s="325"/>
      <c r="F118" s="325"/>
      <c r="G118" s="325"/>
      <c r="H118" s="325"/>
      <c r="I118" s="325"/>
      <c r="J118" s="325"/>
      <c r="K118" s="325"/>
      <c r="L118" s="326"/>
      <c r="M118" s="330"/>
      <c r="N118" s="330"/>
      <c r="O118" s="330"/>
      <c r="P118" s="330"/>
      <c r="Q118" s="330"/>
      <c r="R118" s="330"/>
      <c r="S118" s="330"/>
      <c r="T118" s="330"/>
      <c r="U118" s="330"/>
      <c r="V118" s="330"/>
      <c r="W118" s="135"/>
      <c r="X118" s="136"/>
      <c r="Y118" s="137"/>
      <c r="Z118" s="228" t="str">
        <f>IFERROR(VLOOKUP(Y118, 【参考】数式用!$A$4:$B$54, 2, FALSE), "")</f>
        <v/>
      </c>
    </row>
    <row r="119" spans="1:26" ht="38.25" customHeight="1">
      <c r="A119" s="20"/>
      <c r="B119" s="110">
        <f t="shared" si="1"/>
        <v>80</v>
      </c>
      <c r="C119" s="324"/>
      <c r="D119" s="325"/>
      <c r="E119" s="325"/>
      <c r="F119" s="325"/>
      <c r="G119" s="325"/>
      <c r="H119" s="325"/>
      <c r="I119" s="325"/>
      <c r="J119" s="325"/>
      <c r="K119" s="325"/>
      <c r="L119" s="326"/>
      <c r="M119" s="330"/>
      <c r="N119" s="330"/>
      <c r="O119" s="330"/>
      <c r="P119" s="330"/>
      <c r="Q119" s="330"/>
      <c r="R119" s="330"/>
      <c r="S119" s="330"/>
      <c r="T119" s="330"/>
      <c r="U119" s="330"/>
      <c r="V119" s="330"/>
      <c r="W119" s="135"/>
      <c r="X119" s="136"/>
      <c r="Y119" s="137"/>
      <c r="Z119" s="228" t="str">
        <f>IFERROR(VLOOKUP(Y119, 【参考】数式用!$A$4:$B$54, 2, FALSE), "")</f>
        <v/>
      </c>
    </row>
    <row r="120" spans="1:26" ht="38.25" customHeight="1">
      <c r="A120" s="20"/>
      <c r="B120" s="110">
        <f t="shared" si="1"/>
        <v>81</v>
      </c>
      <c r="C120" s="324"/>
      <c r="D120" s="325"/>
      <c r="E120" s="325"/>
      <c r="F120" s="325"/>
      <c r="G120" s="325"/>
      <c r="H120" s="325"/>
      <c r="I120" s="325"/>
      <c r="J120" s="325"/>
      <c r="K120" s="325"/>
      <c r="L120" s="326"/>
      <c r="M120" s="330"/>
      <c r="N120" s="330"/>
      <c r="O120" s="330"/>
      <c r="P120" s="330"/>
      <c r="Q120" s="330"/>
      <c r="R120" s="330"/>
      <c r="S120" s="330"/>
      <c r="T120" s="330"/>
      <c r="U120" s="330"/>
      <c r="V120" s="330"/>
      <c r="W120" s="135"/>
      <c r="X120" s="136"/>
      <c r="Y120" s="137"/>
      <c r="Z120" s="228" t="str">
        <f>IFERROR(VLOOKUP(Y120, 【参考】数式用!$A$4:$B$54, 2, FALSE), "")</f>
        <v/>
      </c>
    </row>
    <row r="121" spans="1:26" ht="38.25" customHeight="1">
      <c r="A121" s="20"/>
      <c r="B121" s="110">
        <f t="shared" si="1"/>
        <v>82</v>
      </c>
      <c r="C121" s="324"/>
      <c r="D121" s="325"/>
      <c r="E121" s="325"/>
      <c r="F121" s="325"/>
      <c r="G121" s="325"/>
      <c r="H121" s="325"/>
      <c r="I121" s="325"/>
      <c r="J121" s="325"/>
      <c r="K121" s="325"/>
      <c r="L121" s="326"/>
      <c r="M121" s="330"/>
      <c r="N121" s="330"/>
      <c r="O121" s="330"/>
      <c r="P121" s="330"/>
      <c r="Q121" s="330"/>
      <c r="R121" s="330"/>
      <c r="S121" s="330"/>
      <c r="T121" s="330"/>
      <c r="U121" s="330"/>
      <c r="V121" s="330"/>
      <c r="W121" s="135"/>
      <c r="X121" s="136"/>
      <c r="Y121" s="137"/>
      <c r="Z121" s="228" t="str">
        <f>IFERROR(VLOOKUP(Y121, 【参考】数式用!$A$4:$B$54, 2, FALSE), "")</f>
        <v/>
      </c>
    </row>
    <row r="122" spans="1:26" ht="38.25" customHeight="1">
      <c r="A122" s="20"/>
      <c r="B122" s="110">
        <f t="shared" si="1"/>
        <v>83</v>
      </c>
      <c r="C122" s="324"/>
      <c r="D122" s="325"/>
      <c r="E122" s="325"/>
      <c r="F122" s="325"/>
      <c r="G122" s="325"/>
      <c r="H122" s="325"/>
      <c r="I122" s="325"/>
      <c r="J122" s="325"/>
      <c r="K122" s="325"/>
      <c r="L122" s="326"/>
      <c r="M122" s="330"/>
      <c r="N122" s="330"/>
      <c r="O122" s="330"/>
      <c r="P122" s="330"/>
      <c r="Q122" s="330"/>
      <c r="R122" s="330"/>
      <c r="S122" s="330"/>
      <c r="T122" s="330"/>
      <c r="U122" s="330"/>
      <c r="V122" s="330"/>
      <c r="W122" s="135"/>
      <c r="X122" s="136"/>
      <c r="Y122" s="137"/>
      <c r="Z122" s="228" t="str">
        <f>IFERROR(VLOOKUP(Y122, 【参考】数式用!$A$4:$B$54, 2, FALSE), "")</f>
        <v/>
      </c>
    </row>
    <row r="123" spans="1:26" ht="38.25" customHeight="1">
      <c r="A123" s="20"/>
      <c r="B123" s="110">
        <f t="shared" si="1"/>
        <v>84</v>
      </c>
      <c r="C123" s="324"/>
      <c r="D123" s="325"/>
      <c r="E123" s="325"/>
      <c r="F123" s="325"/>
      <c r="G123" s="325"/>
      <c r="H123" s="325"/>
      <c r="I123" s="325"/>
      <c r="J123" s="325"/>
      <c r="K123" s="325"/>
      <c r="L123" s="326"/>
      <c r="M123" s="330"/>
      <c r="N123" s="330"/>
      <c r="O123" s="330"/>
      <c r="P123" s="330"/>
      <c r="Q123" s="330"/>
      <c r="R123" s="330"/>
      <c r="S123" s="330"/>
      <c r="T123" s="330"/>
      <c r="U123" s="330"/>
      <c r="V123" s="330"/>
      <c r="W123" s="135"/>
      <c r="X123" s="136"/>
      <c r="Y123" s="137"/>
      <c r="Z123" s="228" t="str">
        <f>IFERROR(VLOOKUP(Y123, 【参考】数式用!$A$4:$B$54, 2, FALSE), "")</f>
        <v/>
      </c>
    </row>
    <row r="124" spans="1:26" ht="38.25" customHeight="1">
      <c r="A124" s="20"/>
      <c r="B124" s="110">
        <f t="shared" si="1"/>
        <v>85</v>
      </c>
      <c r="C124" s="324"/>
      <c r="D124" s="325"/>
      <c r="E124" s="325"/>
      <c r="F124" s="325"/>
      <c r="G124" s="325"/>
      <c r="H124" s="325"/>
      <c r="I124" s="325"/>
      <c r="J124" s="325"/>
      <c r="K124" s="325"/>
      <c r="L124" s="326"/>
      <c r="M124" s="330"/>
      <c r="N124" s="330"/>
      <c r="O124" s="330"/>
      <c r="P124" s="330"/>
      <c r="Q124" s="330"/>
      <c r="R124" s="330"/>
      <c r="S124" s="330"/>
      <c r="T124" s="330"/>
      <c r="U124" s="330"/>
      <c r="V124" s="330"/>
      <c r="W124" s="135"/>
      <c r="X124" s="136"/>
      <c r="Y124" s="137"/>
      <c r="Z124" s="228" t="str">
        <f>IFERROR(VLOOKUP(Y124, 【参考】数式用!$A$4:$B$54, 2, FALSE), "")</f>
        <v/>
      </c>
    </row>
    <row r="125" spans="1:26" ht="38.25" customHeight="1">
      <c r="A125" s="20"/>
      <c r="B125" s="110">
        <f t="shared" si="1"/>
        <v>86</v>
      </c>
      <c r="C125" s="324"/>
      <c r="D125" s="325"/>
      <c r="E125" s="325"/>
      <c r="F125" s="325"/>
      <c r="G125" s="325"/>
      <c r="H125" s="325"/>
      <c r="I125" s="325"/>
      <c r="J125" s="325"/>
      <c r="K125" s="325"/>
      <c r="L125" s="326"/>
      <c r="M125" s="330"/>
      <c r="N125" s="330"/>
      <c r="O125" s="330"/>
      <c r="P125" s="330"/>
      <c r="Q125" s="330"/>
      <c r="R125" s="330"/>
      <c r="S125" s="330"/>
      <c r="T125" s="330"/>
      <c r="U125" s="330"/>
      <c r="V125" s="330"/>
      <c r="W125" s="135"/>
      <c r="X125" s="136"/>
      <c r="Y125" s="137"/>
      <c r="Z125" s="228" t="str">
        <f>IFERROR(VLOOKUP(Y125, 【参考】数式用!$A$4:$B$54, 2, FALSE), "")</f>
        <v/>
      </c>
    </row>
    <row r="126" spans="1:26" ht="38.25" customHeight="1">
      <c r="A126" s="20"/>
      <c r="B126" s="110">
        <f t="shared" si="1"/>
        <v>87</v>
      </c>
      <c r="C126" s="324"/>
      <c r="D126" s="325"/>
      <c r="E126" s="325"/>
      <c r="F126" s="325"/>
      <c r="G126" s="325"/>
      <c r="H126" s="325"/>
      <c r="I126" s="325"/>
      <c r="J126" s="325"/>
      <c r="K126" s="325"/>
      <c r="L126" s="326"/>
      <c r="M126" s="330"/>
      <c r="N126" s="330"/>
      <c r="O126" s="330"/>
      <c r="P126" s="330"/>
      <c r="Q126" s="330"/>
      <c r="R126" s="330"/>
      <c r="S126" s="330"/>
      <c r="T126" s="330"/>
      <c r="U126" s="330"/>
      <c r="V126" s="330"/>
      <c r="W126" s="135"/>
      <c r="X126" s="136"/>
      <c r="Y126" s="137"/>
      <c r="Z126" s="228" t="str">
        <f>IFERROR(VLOOKUP(Y126, 【参考】数式用!$A$4:$B$54, 2, FALSE), "")</f>
        <v/>
      </c>
    </row>
    <row r="127" spans="1:26" ht="38.25" customHeight="1">
      <c r="A127" s="20"/>
      <c r="B127" s="110">
        <f t="shared" si="1"/>
        <v>88</v>
      </c>
      <c r="C127" s="324"/>
      <c r="D127" s="325"/>
      <c r="E127" s="325"/>
      <c r="F127" s="325"/>
      <c r="G127" s="325"/>
      <c r="H127" s="325"/>
      <c r="I127" s="325"/>
      <c r="J127" s="325"/>
      <c r="K127" s="325"/>
      <c r="L127" s="326"/>
      <c r="M127" s="330"/>
      <c r="N127" s="330"/>
      <c r="O127" s="330"/>
      <c r="P127" s="330"/>
      <c r="Q127" s="330"/>
      <c r="R127" s="330"/>
      <c r="S127" s="330"/>
      <c r="T127" s="330"/>
      <c r="U127" s="330"/>
      <c r="V127" s="330"/>
      <c r="W127" s="135"/>
      <c r="X127" s="136"/>
      <c r="Y127" s="137"/>
      <c r="Z127" s="228" t="str">
        <f>IFERROR(VLOOKUP(Y127, 【参考】数式用!$A$4:$B$54, 2, FALSE), "")</f>
        <v/>
      </c>
    </row>
    <row r="128" spans="1:26" ht="38.25" customHeight="1">
      <c r="A128" s="20"/>
      <c r="B128" s="110">
        <f t="shared" si="1"/>
        <v>89</v>
      </c>
      <c r="C128" s="324"/>
      <c r="D128" s="325"/>
      <c r="E128" s="325"/>
      <c r="F128" s="325"/>
      <c r="G128" s="325"/>
      <c r="H128" s="325"/>
      <c r="I128" s="325"/>
      <c r="J128" s="325"/>
      <c r="K128" s="325"/>
      <c r="L128" s="326"/>
      <c r="M128" s="330"/>
      <c r="N128" s="330"/>
      <c r="O128" s="330"/>
      <c r="P128" s="330"/>
      <c r="Q128" s="330"/>
      <c r="R128" s="330"/>
      <c r="S128" s="330"/>
      <c r="T128" s="330"/>
      <c r="U128" s="330"/>
      <c r="V128" s="330"/>
      <c r="W128" s="135"/>
      <c r="X128" s="136"/>
      <c r="Y128" s="137"/>
      <c r="Z128" s="228" t="str">
        <f>IFERROR(VLOOKUP(Y128, 【参考】数式用!$A$4:$B$54, 2, FALSE), "")</f>
        <v/>
      </c>
    </row>
    <row r="129" spans="1:26" ht="38.25" customHeight="1">
      <c r="A129" s="20"/>
      <c r="B129" s="110">
        <f t="shared" si="1"/>
        <v>90</v>
      </c>
      <c r="C129" s="324"/>
      <c r="D129" s="325"/>
      <c r="E129" s="325"/>
      <c r="F129" s="325"/>
      <c r="G129" s="325"/>
      <c r="H129" s="325"/>
      <c r="I129" s="325"/>
      <c r="J129" s="325"/>
      <c r="K129" s="325"/>
      <c r="L129" s="326"/>
      <c r="M129" s="330"/>
      <c r="N129" s="330"/>
      <c r="O129" s="330"/>
      <c r="P129" s="330"/>
      <c r="Q129" s="330"/>
      <c r="R129" s="330"/>
      <c r="S129" s="330"/>
      <c r="T129" s="330"/>
      <c r="U129" s="330"/>
      <c r="V129" s="330"/>
      <c r="W129" s="135"/>
      <c r="X129" s="136"/>
      <c r="Y129" s="137"/>
      <c r="Z129" s="228" t="str">
        <f>IFERROR(VLOOKUP(Y129, 【参考】数式用!$A$4:$B$54, 2, FALSE), "")</f>
        <v/>
      </c>
    </row>
    <row r="130" spans="1:26" ht="38.25" customHeight="1">
      <c r="A130" s="20"/>
      <c r="B130" s="110">
        <f t="shared" si="1"/>
        <v>91</v>
      </c>
      <c r="C130" s="324"/>
      <c r="D130" s="325"/>
      <c r="E130" s="325"/>
      <c r="F130" s="325"/>
      <c r="G130" s="325"/>
      <c r="H130" s="325"/>
      <c r="I130" s="325"/>
      <c r="J130" s="325"/>
      <c r="K130" s="325"/>
      <c r="L130" s="326"/>
      <c r="M130" s="330"/>
      <c r="N130" s="330"/>
      <c r="O130" s="330"/>
      <c r="P130" s="330"/>
      <c r="Q130" s="330"/>
      <c r="R130" s="330"/>
      <c r="S130" s="330"/>
      <c r="T130" s="330"/>
      <c r="U130" s="330"/>
      <c r="V130" s="330"/>
      <c r="W130" s="135"/>
      <c r="X130" s="136"/>
      <c r="Y130" s="137"/>
      <c r="Z130" s="228" t="str">
        <f>IFERROR(VLOOKUP(Y130, 【参考】数式用!$A$4:$B$54, 2, FALSE), "")</f>
        <v/>
      </c>
    </row>
    <row r="131" spans="1:26" ht="38.25" customHeight="1">
      <c r="A131" s="20"/>
      <c r="B131" s="110">
        <f t="shared" si="1"/>
        <v>92</v>
      </c>
      <c r="C131" s="324"/>
      <c r="D131" s="325"/>
      <c r="E131" s="325"/>
      <c r="F131" s="325"/>
      <c r="G131" s="325"/>
      <c r="H131" s="325"/>
      <c r="I131" s="325"/>
      <c r="J131" s="325"/>
      <c r="K131" s="325"/>
      <c r="L131" s="326"/>
      <c r="M131" s="330"/>
      <c r="N131" s="330"/>
      <c r="O131" s="330"/>
      <c r="P131" s="330"/>
      <c r="Q131" s="330"/>
      <c r="R131" s="330"/>
      <c r="S131" s="330"/>
      <c r="T131" s="330"/>
      <c r="U131" s="330"/>
      <c r="V131" s="330"/>
      <c r="W131" s="135"/>
      <c r="X131" s="136"/>
      <c r="Y131" s="137"/>
      <c r="Z131" s="228" t="str">
        <f>IFERROR(VLOOKUP(Y131, 【参考】数式用!$A$4:$B$54, 2, FALSE), "")</f>
        <v/>
      </c>
    </row>
    <row r="132" spans="1:26" ht="38.25" customHeight="1">
      <c r="A132" s="20"/>
      <c r="B132" s="110">
        <f t="shared" si="1"/>
        <v>93</v>
      </c>
      <c r="C132" s="324"/>
      <c r="D132" s="325"/>
      <c r="E132" s="325"/>
      <c r="F132" s="325"/>
      <c r="G132" s="325"/>
      <c r="H132" s="325"/>
      <c r="I132" s="325"/>
      <c r="J132" s="325"/>
      <c r="K132" s="325"/>
      <c r="L132" s="326"/>
      <c r="M132" s="330"/>
      <c r="N132" s="330"/>
      <c r="O132" s="330"/>
      <c r="P132" s="330"/>
      <c r="Q132" s="330"/>
      <c r="R132" s="330"/>
      <c r="S132" s="330"/>
      <c r="T132" s="330"/>
      <c r="U132" s="330"/>
      <c r="V132" s="330"/>
      <c r="W132" s="135"/>
      <c r="X132" s="136"/>
      <c r="Y132" s="137"/>
      <c r="Z132" s="228" t="str">
        <f>IFERROR(VLOOKUP(Y132, 【参考】数式用!$A$4:$B$54, 2, FALSE), "")</f>
        <v/>
      </c>
    </row>
    <row r="133" spans="1:26" ht="38.25" customHeight="1">
      <c r="A133" s="20"/>
      <c r="B133" s="110">
        <f t="shared" si="1"/>
        <v>94</v>
      </c>
      <c r="C133" s="324"/>
      <c r="D133" s="325"/>
      <c r="E133" s="325"/>
      <c r="F133" s="325"/>
      <c r="G133" s="325"/>
      <c r="H133" s="325"/>
      <c r="I133" s="325"/>
      <c r="J133" s="325"/>
      <c r="K133" s="325"/>
      <c r="L133" s="326"/>
      <c r="M133" s="330"/>
      <c r="N133" s="330"/>
      <c r="O133" s="330"/>
      <c r="P133" s="330"/>
      <c r="Q133" s="330"/>
      <c r="R133" s="330"/>
      <c r="S133" s="330"/>
      <c r="T133" s="330"/>
      <c r="U133" s="330"/>
      <c r="V133" s="330"/>
      <c r="W133" s="135"/>
      <c r="X133" s="136"/>
      <c r="Y133" s="137"/>
      <c r="Z133" s="228" t="str">
        <f>IFERROR(VLOOKUP(Y133, 【参考】数式用!$A$4:$B$54, 2, FALSE), "")</f>
        <v/>
      </c>
    </row>
    <row r="134" spans="1:26" ht="38.25" customHeight="1">
      <c r="A134" s="20"/>
      <c r="B134" s="110">
        <f t="shared" si="1"/>
        <v>95</v>
      </c>
      <c r="C134" s="324"/>
      <c r="D134" s="325"/>
      <c r="E134" s="325"/>
      <c r="F134" s="325"/>
      <c r="G134" s="325"/>
      <c r="H134" s="325"/>
      <c r="I134" s="325"/>
      <c r="J134" s="325"/>
      <c r="K134" s="325"/>
      <c r="L134" s="326"/>
      <c r="M134" s="330"/>
      <c r="N134" s="330"/>
      <c r="O134" s="330"/>
      <c r="P134" s="330"/>
      <c r="Q134" s="330"/>
      <c r="R134" s="330"/>
      <c r="S134" s="330"/>
      <c r="T134" s="330"/>
      <c r="U134" s="330"/>
      <c r="V134" s="330"/>
      <c r="W134" s="135"/>
      <c r="X134" s="136"/>
      <c r="Y134" s="137"/>
      <c r="Z134" s="228" t="str">
        <f>IFERROR(VLOOKUP(Y134, 【参考】数式用!$A$4:$B$54, 2, FALSE), "")</f>
        <v/>
      </c>
    </row>
    <row r="135" spans="1:26" ht="38.25" customHeight="1">
      <c r="A135" s="20"/>
      <c r="B135" s="110">
        <f t="shared" si="1"/>
        <v>96</v>
      </c>
      <c r="C135" s="324"/>
      <c r="D135" s="325"/>
      <c r="E135" s="325"/>
      <c r="F135" s="325"/>
      <c r="G135" s="325"/>
      <c r="H135" s="325"/>
      <c r="I135" s="325"/>
      <c r="J135" s="325"/>
      <c r="K135" s="325"/>
      <c r="L135" s="326"/>
      <c r="M135" s="330"/>
      <c r="N135" s="330"/>
      <c r="O135" s="330"/>
      <c r="P135" s="330"/>
      <c r="Q135" s="330"/>
      <c r="R135" s="330"/>
      <c r="S135" s="330"/>
      <c r="T135" s="330"/>
      <c r="U135" s="330"/>
      <c r="V135" s="330"/>
      <c r="W135" s="135"/>
      <c r="X135" s="136"/>
      <c r="Y135" s="137"/>
      <c r="Z135" s="228" t="str">
        <f>IFERROR(VLOOKUP(Y135, 【参考】数式用!$A$4:$B$54, 2, FALSE), "")</f>
        <v/>
      </c>
    </row>
    <row r="136" spans="1:26" ht="38.25" customHeight="1">
      <c r="A136" s="20"/>
      <c r="B136" s="110">
        <f t="shared" si="1"/>
        <v>97</v>
      </c>
      <c r="C136" s="324"/>
      <c r="D136" s="325"/>
      <c r="E136" s="325"/>
      <c r="F136" s="325"/>
      <c r="G136" s="325"/>
      <c r="H136" s="325"/>
      <c r="I136" s="325"/>
      <c r="J136" s="325"/>
      <c r="K136" s="325"/>
      <c r="L136" s="326"/>
      <c r="M136" s="330"/>
      <c r="N136" s="330"/>
      <c r="O136" s="330"/>
      <c r="P136" s="330"/>
      <c r="Q136" s="330"/>
      <c r="R136" s="330"/>
      <c r="S136" s="330"/>
      <c r="T136" s="330"/>
      <c r="U136" s="330"/>
      <c r="V136" s="330"/>
      <c r="W136" s="135"/>
      <c r="X136" s="136"/>
      <c r="Y136" s="137"/>
      <c r="Z136" s="228" t="str">
        <f>IFERROR(VLOOKUP(Y136, 【参考】数式用!$A$4:$B$54, 2, FALSE), "")</f>
        <v/>
      </c>
    </row>
    <row r="137" spans="1:26" ht="38.25" customHeight="1">
      <c r="A137" s="20"/>
      <c r="B137" s="110">
        <f t="shared" si="1"/>
        <v>98</v>
      </c>
      <c r="C137" s="324"/>
      <c r="D137" s="325"/>
      <c r="E137" s="325"/>
      <c r="F137" s="325"/>
      <c r="G137" s="325"/>
      <c r="H137" s="325"/>
      <c r="I137" s="325"/>
      <c r="J137" s="325"/>
      <c r="K137" s="325"/>
      <c r="L137" s="326"/>
      <c r="M137" s="330"/>
      <c r="N137" s="330"/>
      <c r="O137" s="330"/>
      <c r="P137" s="330"/>
      <c r="Q137" s="330"/>
      <c r="R137" s="330"/>
      <c r="S137" s="330"/>
      <c r="T137" s="330"/>
      <c r="U137" s="330"/>
      <c r="V137" s="330"/>
      <c r="W137" s="135"/>
      <c r="X137" s="136"/>
      <c r="Y137" s="137"/>
      <c r="Z137" s="228" t="str">
        <f>IFERROR(VLOOKUP(Y137, 【参考】数式用!$A$4:$B$54, 2, FALSE), "")</f>
        <v/>
      </c>
    </row>
    <row r="138" spans="1:26" ht="38.25" customHeight="1">
      <c r="A138" s="20"/>
      <c r="B138" s="110">
        <f t="shared" si="1"/>
        <v>99</v>
      </c>
      <c r="C138" s="324"/>
      <c r="D138" s="325"/>
      <c r="E138" s="325"/>
      <c r="F138" s="325"/>
      <c r="G138" s="325"/>
      <c r="H138" s="325"/>
      <c r="I138" s="325"/>
      <c r="J138" s="325"/>
      <c r="K138" s="325"/>
      <c r="L138" s="326"/>
      <c r="M138" s="330"/>
      <c r="N138" s="330"/>
      <c r="O138" s="330"/>
      <c r="P138" s="330"/>
      <c r="Q138" s="330"/>
      <c r="R138" s="330"/>
      <c r="S138" s="330"/>
      <c r="T138" s="330"/>
      <c r="U138" s="330"/>
      <c r="V138" s="330"/>
      <c r="W138" s="135"/>
      <c r="X138" s="136"/>
      <c r="Y138" s="137"/>
      <c r="Z138" s="228" t="str">
        <f>IFERROR(VLOOKUP(Y138, 【参考】数式用!$A$4:$B$54, 2, FALSE), "")</f>
        <v/>
      </c>
    </row>
    <row r="139" spans="1:26" ht="38.25" customHeight="1" thickBot="1">
      <c r="A139" s="20"/>
      <c r="B139" s="110">
        <f t="shared" si="1"/>
        <v>100</v>
      </c>
      <c r="C139" s="327"/>
      <c r="D139" s="328"/>
      <c r="E139" s="328"/>
      <c r="F139" s="328"/>
      <c r="G139" s="328"/>
      <c r="H139" s="328"/>
      <c r="I139" s="328"/>
      <c r="J139" s="328"/>
      <c r="K139" s="328"/>
      <c r="L139" s="329"/>
      <c r="M139" s="337"/>
      <c r="N139" s="337"/>
      <c r="O139" s="337"/>
      <c r="P139" s="337"/>
      <c r="Q139" s="337"/>
      <c r="R139" s="337"/>
      <c r="S139" s="337"/>
      <c r="T139" s="337"/>
      <c r="U139" s="337"/>
      <c r="V139" s="337"/>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BJF8FOWNYz893cvHYYO8/ZtfDR8fmKUraRozQUfLuPYGfkzxmoqunSnvFJjCRQ4v33F7P/2Xu0nN2ChQM7bhwg==" saltValue="jrv/GARtaBn4IwMu6/8x0Q=="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1:W139 W40"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90" zoomScaleNormal="120" zoomScaleSheetLayoutView="90" workbookViewId="0">
      <selection activeCell="AG17" sqref="AG17:AH17"/>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52" t="s">
        <v>3</v>
      </c>
      <c r="AA1" s="452"/>
      <c r="AB1" s="452"/>
      <c r="AC1" s="452" t="str">
        <f>IF(基本情報入力シート!C18="", "", 基本情報入力シート!C18)</f>
        <v/>
      </c>
      <c r="AD1" s="457"/>
      <c r="AE1" s="457"/>
      <c r="AF1" s="457"/>
      <c r="AG1" s="457"/>
      <c r="AH1" s="457"/>
      <c r="AI1" s="458"/>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453" t="s">
        <v>1865</v>
      </c>
      <c r="B3" s="453"/>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54" t="s">
        <v>8</v>
      </c>
      <c r="B6" s="454"/>
      <c r="C6" s="454"/>
      <c r="D6" s="454"/>
      <c r="E6" s="454"/>
      <c r="F6" s="454"/>
      <c r="G6" s="455" t="str">
        <f>IF(基本情報入力シート!M22="","",基本情報入力シート!M22)</f>
        <v/>
      </c>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c r="AJ6" s="456"/>
    </row>
    <row r="7" spans="1:47" s="1" customFormat="1" ht="22.5" customHeight="1">
      <c r="A7" s="484" t="s">
        <v>7</v>
      </c>
      <c r="B7" s="484"/>
      <c r="C7" s="484"/>
      <c r="D7" s="484"/>
      <c r="E7" s="484"/>
      <c r="F7" s="484"/>
      <c r="G7" s="485" t="str">
        <f>IF(基本情報入力シート!M23="","",基本情報入力シート!M23)</f>
        <v/>
      </c>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486"/>
    </row>
    <row r="8" spans="1:47" s="1" customFormat="1" ht="12.75" customHeight="1">
      <c r="A8" s="487" t="s">
        <v>41</v>
      </c>
      <c r="B8" s="487"/>
      <c r="C8" s="487"/>
      <c r="D8" s="487"/>
      <c r="E8" s="487"/>
      <c r="F8" s="487"/>
      <c r="G8" s="124" t="s">
        <v>12</v>
      </c>
      <c r="H8" s="488" t="str">
        <f>IF(基本情報入力シート!AA24="－","",基本情報入力シート!AA24)</f>
        <v>-</v>
      </c>
      <c r="I8" s="488"/>
      <c r="J8" s="488"/>
      <c r="K8" s="488"/>
      <c r="L8" s="488"/>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87"/>
      <c r="B9" s="487"/>
      <c r="C9" s="487"/>
      <c r="D9" s="487"/>
      <c r="E9" s="487"/>
      <c r="F9" s="487"/>
      <c r="G9" s="489" t="str">
        <f>IF(基本情報入力シート!M25="","",基本情報入力シート!M25)</f>
        <v/>
      </c>
      <c r="H9" s="489"/>
      <c r="I9" s="489"/>
      <c r="J9" s="489"/>
      <c r="K9" s="489"/>
      <c r="L9" s="489"/>
      <c r="M9" s="489"/>
      <c r="N9" s="489"/>
      <c r="O9" s="489"/>
      <c r="P9" s="489"/>
      <c r="Q9" s="489"/>
      <c r="R9" s="489"/>
      <c r="S9" s="489"/>
      <c r="T9" s="489"/>
      <c r="U9" s="489"/>
      <c r="V9" s="489"/>
      <c r="W9" s="489"/>
      <c r="X9" s="489"/>
      <c r="Y9" s="489"/>
      <c r="Z9" s="489"/>
      <c r="AA9" s="489"/>
      <c r="AB9" s="489"/>
      <c r="AC9" s="489"/>
      <c r="AD9" s="489"/>
      <c r="AE9" s="489"/>
      <c r="AF9" s="489"/>
      <c r="AG9" s="489"/>
      <c r="AH9" s="489"/>
      <c r="AI9" s="489"/>
      <c r="AJ9" s="490"/>
    </row>
    <row r="10" spans="1:47" s="1" customFormat="1" ht="12" customHeight="1">
      <c r="A10" s="487"/>
      <c r="B10" s="487"/>
      <c r="C10" s="487"/>
      <c r="D10" s="487"/>
      <c r="E10" s="487"/>
      <c r="F10" s="487"/>
      <c r="G10" s="461" t="str">
        <f>IF(基本情報入力シート!M26="","",基本情報入力シート!M26)</f>
        <v/>
      </c>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c r="AG10" s="461"/>
      <c r="AH10" s="461"/>
      <c r="AI10" s="461"/>
      <c r="AJ10" s="462"/>
    </row>
    <row r="11" spans="1:47" s="1" customFormat="1" ht="15" customHeight="1">
      <c r="A11" s="459" t="s">
        <v>8</v>
      </c>
      <c r="B11" s="459"/>
      <c r="C11" s="459"/>
      <c r="D11" s="459"/>
      <c r="E11" s="459"/>
      <c r="F11" s="459"/>
      <c r="G11" s="455" t="str">
        <f>IF(基本情報入力シート!M30="","",基本情報入力シート!M30)</f>
        <v/>
      </c>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6"/>
      <c r="AS11" s="32"/>
    </row>
    <row r="12" spans="1:47" s="1" customFormat="1" ht="22.5" customHeight="1">
      <c r="A12" s="460" t="s">
        <v>42</v>
      </c>
      <c r="B12" s="460"/>
      <c r="C12" s="460"/>
      <c r="D12" s="460"/>
      <c r="E12" s="460"/>
      <c r="F12" s="460"/>
      <c r="G12" s="461" t="str">
        <f>IF(基本情報入力シート!M31="","",基本情報入力シート!M31)</f>
        <v/>
      </c>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c r="AG12" s="461"/>
      <c r="AH12" s="461"/>
      <c r="AI12" s="461"/>
      <c r="AJ12" s="462"/>
      <c r="AS12" s="32"/>
    </row>
    <row r="13" spans="1:47" s="1" customFormat="1" ht="17.25" customHeight="1">
      <c r="A13" s="463" t="s">
        <v>20</v>
      </c>
      <c r="B13" s="463"/>
      <c r="C13" s="463"/>
      <c r="D13" s="463"/>
      <c r="E13" s="463"/>
      <c r="F13" s="463"/>
      <c r="G13" s="464" t="s">
        <v>21</v>
      </c>
      <c r="H13" s="464"/>
      <c r="I13" s="464"/>
      <c r="J13" s="464"/>
      <c r="K13" s="465" t="str">
        <f>IF(基本情報入力シート!M32="","",基本情報入力シート!M32)</f>
        <v/>
      </c>
      <c r="L13" s="465"/>
      <c r="M13" s="465"/>
      <c r="N13" s="465"/>
      <c r="O13" s="465"/>
      <c r="P13" s="465"/>
      <c r="Q13" s="465"/>
      <c r="R13" s="465"/>
      <c r="S13" s="465"/>
      <c r="T13" s="465"/>
      <c r="U13" s="463" t="s">
        <v>22</v>
      </c>
      <c r="V13" s="463"/>
      <c r="W13" s="463"/>
      <c r="X13" s="463"/>
      <c r="Y13" s="465" t="str">
        <f>IF(基本情報入力シート!M33="","",基本情報入力シート!M33)</f>
        <v/>
      </c>
      <c r="Z13" s="465"/>
      <c r="AA13" s="465"/>
      <c r="AB13" s="465"/>
      <c r="AC13" s="465"/>
      <c r="AD13" s="465"/>
      <c r="AE13" s="465"/>
      <c r="AF13" s="465"/>
      <c r="AG13" s="465"/>
      <c r="AH13" s="465"/>
      <c r="AI13" s="465"/>
      <c r="AJ13" s="465"/>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75" t="s">
        <v>2027</v>
      </c>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6"/>
      <c r="Z16" s="470">
        <f>'別紙様式3-2（補助金　個票）'!F5</f>
        <v>0</v>
      </c>
      <c r="AA16" s="470"/>
      <c r="AB16" s="470"/>
      <c r="AC16" s="470"/>
      <c r="AD16" s="470"/>
      <c r="AE16" s="470"/>
      <c r="AF16" s="470"/>
      <c r="AG16" s="471" t="s">
        <v>44</v>
      </c>
      <c r="AH16" s="472"/>
      <c r="AI16" s="34" t="str">
        <f>IF(G7="", "", IF(SUM(Z18:AF19)&gt;=Z16, "○", "×"))</f>
        <v/>
      </c>
      <c r="AJ16" s="130"/>
      <c r="AK16" s="466" t="s">
        <v>1872</v>
      </c>
      <c r="AL16" s="466"/>
      <c r="AM16" s="466"/>
      <c r="AN16" s="466"/>
      <c r="AO16" s="466"/>
      <c r="AP16" s="466"/>
      <c r="AQ16" s="466"/>
      <c r="AR16" s="466"/>
      <c r="AS16" s="466"/>
      <c r="AT16" s="466"/>
      <c r="AU16" s="467"/>
    </row>
    <row r="17" spans="1:47" ht="19.5" customHeight="1" thickBot="1">
      <c r="A17" s="219"/>
      <c r="B17" s="473" t="s">
        <v>2051</v>
      </c>
      <c r="C17" s="479"/>
      <c r="D17" s="479"/>
      <c r="E17" s="479"/>
      <c r="F17" s="479"/>
      <c r="G17" s="479"/>
      <c r="H17" s="479"/>
      <c r="I17" s="479"/>
      <c r="J17" s="479"/>
      <c r="K17" s="479"/>
      <c r="L17" s="479"/>
      <c r="M17" s="479"/>
      <c r="N17" s="479"/>
      <c r="O17" s="479"/>
      <c r="P17" s="479"/>
      <c r="Q17" s="479"/>
      <c r="R17" s="479"/>
      <c r="S17" s="479"/>
      <c r="T17" s="479"/>
      <c r="U17" s="479"/>
      <c r="V17" s="479"/>
      <c r="W17" s="479"/>
      <c r="X17" s="479"/>
      <c r="Y17" s="480"/>
      <c r="Z17" s="481">
        <f>'別紙様式3-2（補助金　個票）'!F6</f>
        <v>0</v>
      </c>
      <c r="AA17" s="482"/>
      <c r="AB17" s="482"/>
      <c r="AC17" s="482"/>
      <c r="AD17" s="482"/>
      <c r="AE17" s="482"/>
      <c r="AF17" s="483"/>
      <c r="AG17" s="471" t="s">
        <v>44</v>
      </c>
      <c r="AH17" s="472"/>
      <c r="AI17" s="34" t="str">
        <f>IF(G8="", "", IF(Z18&gt;=Z17, "○", "×"))</f>
        <v>○</v>
      </c>
      <c r="AJ17" s="130"/>
      <c r="AK17" s="171"/>
      <c r="AL17" s="171"/>
      <c r="AM17" s="171"/>
      <c r="AN17" s="171"/>
      <c r="AO17" s="171"/>
      <c r="AP17" s="171"/>
      <c r="AQ17" s="171"/>
      <c r="AR17" s="171"/>
      <c r="AS17" s="171"/>
      <c r="AT17" s="171"/>
      <c r="AU17" s="171"/>
    </row>
    <row r="18" spans="1:47" ht="19.5" customHeight="1">
      <c r="A18" s="473" t="s">
        <v>2028</v>
      </c>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4"/>
      <c r="Z18" s="420"/>
      <c r="AA18" s="420"/>
      <c r="AB18" s="420"/>
      <c r="AC18" s="420"/>
      <c r="AD18" s="420"/>
      <c r="AE18" s="420"/>
      <c r="AF18" s="420"/>
      <c r="AG18" s="414" t="s">
        <v>44</v>
      </c>
      <c r="AH18" s="414"/>
      <c r="AI18" s="73"/>
      <c r="AJ18" s="73"/>
    </row>
    <row r="19" spans="1:47" ht="25.15" customHeight="1">
      <c r="A19" s="478" t="s">
        <v>2029</v>
      </c>
      <c r="B19" s="478"/>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68">
        <f>SUM(Z20:AF22)</f>
        <v>0</v>
      </c>
      <c r="AA19" s="468"/>
      <c r="AB19" s="468"/>
      <c r="AC19" s="468"/>
      <c r="AD19" s="468"/>
      <c r="AE19" s="468"/>
      <c r="AF19" s="468"/>
      <c r="AG19" s="414" t="s">
        <v>44</v>
      </c>
      <c r="AH19" s="414"/>
      <c r="AI19" s="83"/>
      <c r="AJ19" s="83"/>
      <c r="AK19" s="35"/>
      <c r="AL19" s="35"/>
      <c r="AT19" s="33"/>
    </row>
    <row r="20" spans="1:47" ht="19.5" customHeight="1">
      <c r="A20" s="128"/>
      <c r="B20" s="220"/>
      <c r="C20" s="220"/>
      <c r="D20" s="220"/>
      <c r="E20" s="220"/>
      <c r="F20" s="220"/>
      <c r="G20" s="220"/>
      <c r="H20" s="220"/>
      <c r="I20" s="220"/>
      <c r="J20" s="220"/>
      <c r="K20" s="220"/>
      <c r="L20" s="469" t="s">
        <v>45</v>
      </c>
      <c r="M20" s="469"/>
      <c r="N20" s="469"/>
      <c r="O20" s="469"/>
      <c r="P20" s="469"/>
      <c r="Q20" s="469"/>
      <c r="R20" s="469"/>
      <c r="S20" s="469"/>
      <c r="T20" s="469"/>
      <c r="U20" s="469"/>
      <c r="V20" s="469"/>
      <c r="W20" s="469"/>
      <c r="X20" s="469"/>
      <c r="Y20" s="417"/>
      <c r="Z20" s="420"/>
      <c r="AA20" s="477"/>
      <c r="AB20" s="477"/>
      <c r="AC20" s="477"/>
      <c r="AD20" s="477"/>
      <c r="AE20" s="477"/>
      <c r="AF20" s="477"/>
      <c r="AG20" s="414" t="s">
        <v>44</v>
      </c>
      <c r="AH20" s="414"/>
      <c r="AI20" s="83"/>
      <c r="AJ20" s="83"/>
      <c r="AK20" s="35"/>
      <c r="AL20" s="35"/>
      <c r="AO20" s="16"/>
      <c r="AP20" s="121"/>
      <c r="AT20" s="33"/>
    </row>
    <row r="21" spans="1:47" ht="19.5" customHeight="1">
      <c r="A21" s="128"/>
      <c r="B21" s="220"/>
      <c r="C21" s="220"/>
      <c r="D21" s="220"/>
      <c r="E21" s="220"/>
      <c r="F21" s="220"/>
      <c r="G21" s="220"/>
      <c r="H21" s="220"/>
      <c r="I21" s="220"/>
      <c r="J21" s="220"/>
      <c r="K21" s="220"/>
      <c r="L21" s="417" t="s">
        <v>46</v>
      </c>
      <c r="M21" s="417"/>
      <c r="N21" s="417"/>
      <c r="O21" s="417"/>
      <c r="P21" s="417"/>
      <c r="Q21" s="417"/>
      <c r="R21" s="417"/>
      <c r="S21" s="417"/>
      <c r="T21" s="417"/>
      <c r="U21" s="417"/>
      <c r="V21" s="417"/>
      <c r="W21" s="417"/>
      <c r="X21" s="417"/>
      <c r="Y21" s="417"/>
      <c r="Z21" s="420"/>
      <c r="AA21" s="420"/>
      <c r="AB21" s="420"/>
      <c r="AC21" s="420"/>
      <c r="AD21" s="420"/>
      <c r="AE21" s="420"/>
      <c r="AF21" s="420"/>
      <c r="AG21" s="414" t="s">
        <v>44</v>
      </c>
      <c r="AH21" s="414"/>
      <c r="AI21" s="83"/>
      <c r="AJ21" s="83"/>
      <c r="AK21" s="35"/>
      <c r="AL21" s="35"/>
      <c r="AT21" s="33"/>
    </row>
    <row r="22" spans="1:47" ht="19.5" customHeight="1">
      <c r="A22" s="129"/>
      <c r="B22" s="84"/>
      <c r="C22" s="84"/>
      <c r="D22" s="84"/>
      <c r="E22" s="84"/>
      <c r="F22" s="84"/>
      <c r="G22" s="84"/>
      <c r="H22" s="84"/>
      <c r="I22" s="84"/>
      <c r="J22" s="84"/>
      <c r="K22" s="84"/>
      <c r="L22" s="427" t="s">
        <v>47</v>
      </c>
      <c r="M22" s="427"/>
      <c r="N22" s="427"/>
      <c r="O22" s="427"/>
      <c r="P22" s="427"/>
      <c r="Q22" s="427"/>
      <c r="R22" s="427"/>
      <c r="S22" s="427"/>
      <c r="T22" s="427"/>
      <c r="U22" s="427"/>
      <c r="V22" s="427"/>
      <c r="W22" s="427"/>
      <c r="X22" s="427"/>
      <c r="Y22" s="427"/>
      <c r="Z22" s="420"/>
      <c r="AA22" s="420"/>
      <c r="AB22" s="420"/>
      <c r="AC22" s="420"/>
      <c r="AD22" s="420"/>
      <c r="AE22" s="420"/>
      <c r="AF22" s="420"/>
      <c r="AG22" s="414" t="s">
        <v>44</v>
      </c>
      <c r="AH22" s="414"/>
      <c r="AI22" s="83"/>
      <c r="AJ22" s="83"/>
      <c r="AK22" s="35"/>
      <c r="AL22" s="35"/>
      <c r="AT22" s="33"/>
    </row>
    <row r="23" spans="1:47" ht="16.899999999999999"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42" t="s">
        <v>48</v>
      </c>
      <c r="B24" s="442"/>
      <c r="C24" s="442"/>
      <c r="D24" s="442"/>
      <c r="E24" s="442"/>
      <c r="F24" s="442"/>
      <c r="G24" s="442"/>
      <c r="H24" s="442"/>
      <c r="I24" s="442"/>
      <c r="J24" s="442"/>
      <c r="K24" s="442"/>
      <c r="L24" s="442"/>
      <c r="M24" s="443"/>
      <c r="N24" s="443"/>
      <c r="O24" s="443"/>
      <c r="P24" s="443"/>
      <c r="Q24" s="443"/>
      <c r="R24" s="443"/>
      <c r="S24" s="443"/>
      <c r="T24" s="443"/>
      <c r="U24" s="443"/>
      <c r="V24" s="443"/>
      <c r="W24" s="443"/>
      <c r="X24" s="443"/>
      <c r="Y24" s="443"/>
      <c r="Z24" s="443"/>
      <c r="AA24" s="443"/>
      <c r="AB24" s="443"/>
      <c r="AC24" s="443"/>
      <c r="AD24" s="443"/>
      <c r="AE24" s="443"/>
      <c r="AF24" s="443"/>
      <c r="AG24" s="443"/>
      <c r="AH24" s="443"/>
      <c r="AI24" s="444" t="str">
        <f>IF(G7="", "", IF(AND(Z22&gt;0, A25=""), "×", "○"))</f>
        <v/>
      </c>
      <c r="AJ24" s="83"/>
      <c r="AK24" s="35"/>
      <c r="AL24" s="35"/>
      <c r="AT24" s="33"/>
    </row>
    <row r="25" spans="1:47" ht="31.15" customHeight="1" thickBot="1">
      <c r="A25" s="416" t="s">
        <v>2052</v>
      </c>
      <c r="B25" s="416"/>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45"/>
      <c r="AJ25" s="130"/>
      <c r="AK25" s="448" t="s">
        <v>49</v>
      </c>
      <c r="AL25" s="449"/>
      <c r="AM25" s="449"/>
      <c r="AN25" s="449"/>
      <c r="AO25" s="449"/>
      <c r="AP25" s="449"/>
      <c r="AQ25" s="449"/>
      <c r="AR25" s="449"/>
      <c r="AS25" s="449"/>
      <c r="AT25" s="449"/>
      <c r="AU25" s="450"/>
    </row>
    <row r="26" spans="1:47" s="1" customFormat="1" ht="122.45" customHeight="1">
      <c r="A26" s="421" t="s">
        <v>2030</v>
      </c>
      <c r="B26" s="421"/>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22" t="s">
        <v>1868</v>
      </c>
      <c r="B28" s="422"/>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row>
    <row r="29" spans="1:47" ht="25.9" customHeight="1" thickBot="1">
      <c r="A29" s="122"/>
      <c r="B29" s="424" t="s">
        <v>1869</v>
      </c>
      <c r="C29" s="425"/>
      <c r="D29" s="425"/>
      <c r="E29" s="42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6"/>
      <c r="AI29" s="34" t="str">
        <f>IF(Z16=0,"",IF(A29="","×","○"))</f>
        <v/>
      </c>
      <c r="AJ29" s="168"/>
    </row>
    <row r="30" spans="1:47" ht="24" customHeight="1" thickBot="1">
      <c r="A30" s="122"/>
      <c r="B30" s="424" t="s">
        <v>1870</v>
      </c>
      <c r="C30" s="425"/>
      <c r="D30" s="425"/>
      <c r="E30" s="42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6"/>
      <c r="AI30" s="34" t="str">
        <f>IF(Z16=0,"",IF(A30="","×","○"))</f>
        <v/>
      </c>
      <c r="AJ30" s="168"/>
    </row>
    <row r="31" spans="1:47" ht="23.45" customHeight="1" thickBot="1">
      <c r="A31" s="122"/>
      <c r="B31" s="424" t="s">
        <v>1871</v>
      </c>
      <c r="C31" s="425"/>
      <c r="D31" s="425"/>
      <c r="E31" s="425"/>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5"/>
      <c r="AD31" s="425"/>
      <c r="AE31" s="425"/>
      <c r="AF31" s="425"/>
      <c r="AG31" s="425"/>
      <c r="AH31" s="426"/>
      <c r="AI31" s="34" t="str">
        <f>IF(Z16=0,"",IF(A31="","×","○"))</f>
        <v/>
      </c>
      <c r="AJ31" s="168"/>
    </row>
    <row r="32" spans="1:47" ht="31.15" customHeight="1" thickBot="1">
      <c r="A32" s="122"/>
      <c r="B32" s="424" t="s">
        <v>2053</v>
      </c>
      <c r="C32" s="425"/>
      <c r="D32" s="425"/>
      <c r="E32" s="425"/>
      <c r="F32" s="425"/>
      <c r="G32" s="425"/>
      <c r="H32" s="425"/>
      <c r="I32" s="425"/>
      <c r="J32" s="425"/>
      <c r="K32" s="425"/>
      <c r="L32" s="425"/>
      <c r="M32" s="425"/>
      <c r="N32" s="425"/>
      <c r="O32" s="425"/>
      <c r="P32" s="425"/>
      <c r="Q32" s="425"/>
      <c r="R32" s="425"/>
      <c r="S32" s="425"/>
      <c r="T32" s="425"/>
      <c r="U32" s="425"/>
      <c r="V32" s="425"/>
      <c r="W32" s="425"/>
      <c r="X32" s="425"/>
      <c r="Y32" s="425"/>
      <c r="Z32" s="425"/>
      <c r="AA32" s="425"/>
      <c r="AB32" s="425"/>
      <c r="AC32" s="425"/>
      <c r="AD32" s="425"/>
      <c r="AE32" s="425"/>
      <c r="AF32" s="425"/>
      <c r="AG32" s="425"/>
      <c r="AH32" s="451"/>
      <c r="AI32" s="34" t="str">
        <f>IF(Z16=0,"",IF(A32="","×","○"))</f>
        <v/>
      </c>
      <c r="AJ32" s="168"/>
    </row>
    <row r="33" spans="1:47" ht="18.75" customHeight="1" thickBot="1">
      <c r="A33" s="122"/>
      <c r="B33" s="424" t="s">
        <v>2031</v>
      </c>
      <c r="C33" s="425"/>
      <c r="D33" s="425"/>
      <c r="E33" s="42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6"/>
      <c r="AI33" s="34" t="str">
        <f>IF(Z16=0,"",IF(A33="","×","○"))</f>
        <v/>
      </c>
    </row>
    <row r="34" spans="1:47" ht="36.6" customHeight="1">
      <c r="A34" s="421" t="s">
        <v>50</v>
      </c>
      <c r="B34" s="421"/>
      <c r="C34" s="421"/>
      <c r="D34" s="421"/>
      <c r="E34" s="421"/>
      <c r="F34" s="421"/>
      <c r="G34" s="421"/>
      <c r="H34" s="421"/>
      <c r="I34" s="421"/>
      <c r="J34" s="421"/>
      <c r="K34" s="421"/>
      <c r="L34" s="421"/>
      <c r="M34" s="421"/>
      <c r="N34" s="421"/>
      <c r="O34" s="421"/>
      <c r="P34" s="421"/>
      <c r="Q34" s="421"/>
      <c r="R34" s="421"/>
      <c r="S34" s="421"/>
      <c r="T34" s="421"/>
      <c r="U34" s="421"/>
      <c r="V34" s="421"/>
      <c r="W34" s="421"/>
      <c r="X34" s="421"/>
      <c r="Y34" s="421"/>
      <c r="Z34" s="421"/>
      <c r="AA34" s="421"/>
      <c r="AB34" s="421"/>
      <c r="AC34" s="421"/>
      <c r="AD34" s="421"/>
      <c r="AE34" s="421"/>
      <c r="AF34" s="421"/>
      <c r="AG34" s="421"/>
      <c r="AH34" s="421"/>
      <c r="AI34" s="421"/>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446"/>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6"/>
      <c r="AA36" s="446"/>
      <c r="AB36" s="446"/>
      <c r="AC36" s="446"/>
      <c r="AD36" s="446"/>
      <c r="AE36" s="446"/>
      <c r="AF36" s="446"/>
      <c r="AG36" s="446"/>
      <c r="AH36" s="446"/>
      <c r="AI36" s="447"/>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22" t="s">
        <v>52</v>
      </c>
      <c r="B38" s="422"/>
      <c r="C38" s="422"/>
      <c r="D38" s="422"/>
      <c r="E38" s="422"/>
      <c r="F38" s="422"/>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c r="AJ38" s="422"/>
    </row>
    <row r="39" spans="1:47" ht="40.9" customHeight="1" thickBot="1">
      <c r="A39" s="122"/>
      <c r="B39" s="424" t="s">
        <v>53</v>
      </c>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6"/>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92" t="s">
        <v>54</v>
      </c>
      <c r="B41" s="492"/>
      <c r="C41" s="492"/>
      <c r="D41" s="492"/>
      <c r="E41" s="492"/>
      <c r="F41" s="492"/>
      <c r="G41" s="492"/>
      <c r="H41" s="492"/>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2"/>
      <c r="AI41" s="34" t="str">
        <f>IF(G7="", "", IF(AND(B43="✓",AND(G45&lt;&gt;"",J45&lt;&gt;"",Q45&lt;&gt;"",S46&lt;&gt;"",Z46&lt;&gt;"")),"○","×"))</f>
        <v/>
      </c>
      <c r="AJ41" s="92"/>
      <c r="AK41" s="441" t="s">
        <v>55</v>
      </c>
      <c r="AL41" s="441"/>
      <c r="AM41" s="441"/>
      <c r="AN41" s="441"/>
      <c r="AO41" s="441"/>
      <c r="AP41" s="441"/>
      <c r="AQ41" s="441"/>
      <c r="AR41" s="441"/>
      <c r="AS41" s="441"/>
      <c r="AT41" s="441"/>
      <c r="AU41" s="441"/>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56</v>
      </c>
      <c r="B43" s="122"/>
      <c r="C43" s="40"/>
      <c r="D43" s="500" t="s">
        <v>57</v>
      </c>
      <c r="E43" s="500"/>
      <c r="F43" s="500"/>
      <c r="G43" s="500"/>
      <c r="H43" s="500"/>
      <c r="I43" s="500"/>
      <c r="J43" s="500"/>
      <c r="K43" s="500"/>
      <c r="L43" s="500"/>
      <c r="M43" s="500"/>
      <c r="N43" s="500"/>
      <c r="O43" s="500"/>
      <c r="P43" s="500"/>
      <c r="Q43" s="500"/>
      <c r="R43" s="500"/>
      <c r="S43" s="500"/>
      <c r="T43" s="500"/>
      <c r="U43" s="500"/>
      <c r="V43" s="500"/>
      <c r="W43" s="500"/>
      <c r="X43" s="500"/>
      <c r="Y43" s="500"/>
      <c r="Z43" s="500"/>
      <c r="AA43" s="500"/>
      <c r="AB43" s="500"/>
      <c r="AC43" s="500"/>
      <c r="AD43" s="500"/>
      <c r="AE43" s="500"/>
      <c r="AF43" s="500"/>
      <c r="AG43" s="500"/>
      <c r="AH43" s="500"/>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58</v>
      </c>
      <c r="C45" s="44"/>
      <c r="D45" s="439">
        <v>8</v>
      </c>
      <c r="E45" s="439"/>
      <c r="F45" s="44" t="s">
        <v>59</v>
      </c>
      <c r="G45" s="437"/>
      <c r="H45" s="438"/>
      <c r="I45" s="44" t="s">
        <v>60</v>
      </c>
      <c r="J45" s="437"/>
      <c r="K45" s="438"/>
      <c r="L45" s="44" t="s">
        <v>61</v>
      </c>
      <c r="M45" s="45"/>
      <c r="N45" s="439" t="s">
        <v>7</v>
      </c>
      <c r="O45" s="439"/>
      <c r="P45" s="439"/>
      <c r="Q45" s="440" t="str">
        <f>IF(基本情報入力シート!M23="","", 基本情報入力シート!M23)</f>
        <v/>
      </c>
      <c r="R45" s="440"/>
      <c r="S45" s="440"/>
      <c r="T45" s="440"/>
      <c r="U45" s="440"/>
      <c r="V45" s="440"/>
      <c r="W45" s="440"/>
      <c r="X45" s="440"/>
      <c r="Y45" s="440"/>
      <c r="Z45" s="440"/>
      <c r="AA45" s="440"/>
      <c r="AB45" s="440"/>
      <c r="AC45" s="440"/>
      <c r="AD45" s="440"/>
      <c r="AE45" s="440"/>
      <c r="AF45" s="440"/>
      <c r="AG45" s="440"/>
      <c r="AH45" s="440"/>
      <c r="AI45" s="46"/>
      <c r="AJ45" s="93"/>
    </row>
    <row r="46" spans="1:47" s="47" customFormat="1" ht="15.6" customHeight="1">
      <c r="A46" s="43"/>
      <c r="B46" s="48"/>
      <c r="C46" s="44"/>
      <c r="D46" s="44"/>
      <c r="E46" s="44"/>
      <c r="F46" s="44"/>
      <c r="G46" s="44"/>
      <c r="H46" s="44"/>
      <c r="I46" s="44"/>
      <c r="J46" s="44"/>
      <c r="K46" s="44"/>
      <c r="L46" s="44"/>
      <c r="M46" s="44"/>
      <c r="N46" s="423" t="s">
        <v>62</v>
      </c>
      <c r="O46" s="423"/>
      <c r="P46" s="423"/>
      <c r="Q46" s="493" t="s">
        <v>16</v>
      </c>
      <c r="R46" s="493"/>
      <c r="S46" s="419" t="str">
        <f>IF(基本情報入力シート!M27="", "", 基本情報入力シート!M27)</f>
        <v/>
      </c>
      <c r="T46" s="419"/>
      <c r="U46" s="419"/>
      <c r="V46" s="419"/>
      <c r="W46" s="419"/>
      <c r="X46" s="418" t="s">
        <v>17</v>
      </c>
      <c r="Y46" s="418"/>
      <c r="Z46" s="419" t="str">
        <f>IF(基本情報入力シート!M28="", "", 基本情報入力シート!M28)</f>
        <v/>
      </c>
      <c r="AA46" s="419"/>
      <c r="AB46" s="419"/>
      <c r="AC46" s="419"/>
      <c r="AD46" s="419"/>
      <c r="AE46" s="419"/>
      <c r="AF46" s="419"/>
      <c r="AG46" s="419"/>
      <c r="AH46" s="419"/>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415" t="s">
        <v>63</v>
      </c>
      <c r="B48" s="415"/>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94" t="s">
        <v>43</v>
      </c>
      <c r="B53" s="494"/>
      <c r="C53" s="494"/>
      <c r="D53" s="494"/>
      <c r="E53" s="494"/>
      <c r="F53" s="494"/>
      <c r="G53" s="494"/>
      <c r="H53" s="494"/>
      <c r="I53" s="494"/>
      <c r="J53" s="494"/>
      <c r="K53" s="494"/>
      <c r="L53" s="494"/>
      <c r="M53" s="494"/>
      <c r="N53" s="494"/>
      <c r="O53" s="494"/>
      <c r="P53" s="494"/>
      <c r="Q53" s="494"/>
      <c r="R53" s="494"/>
      <c r="S53" s="494"/>
      <c r="T53" s="494"/>
      <c r="U53" s="494"/>
      <c r="V53" s="494"/>
      <c r="W53" s="494"/>
      <c r="X53" s="494"/>
      <c r="Y53" s="494"/>
      <c r="Z53" s="494"/>
      <c r="AA53" s="494"/>
      <c r="AB53" s="494"/>
      <c r="AC53" s="494"/>
      <c r="AD53" s="494"/>
      <c r="AE53" s="494"/>
      <c r="AF53" s="494"/>
      <c r="AG53" s="494"/>
      <c r="AH53" s="494"/>
      <c r="AI53" s="494"/>
      <c r="AJ53" s="495"/>
    </row>
    <row r="54" spans="1:36">
      <c r="A54" s="428" t="s">
        <v>1873</v>
      </c>
      <c r="B54" s="429"/>
      <c r="C54" s="429"/>
      <c r="D54" s="429"/>
      <c r="E54" s="429"/>
      <c r="F54" s="429"/>
      <c r="G54" s="429"/>
      <c r="H54" s="429"/>
      <c r="I54" s="429"/>
      <c r="J54" s="429"/>
      <c r="K54" s="429"/>
      <c r="L54" s="429"/>
      <c r="M54" s="429"/>
      <c r="N54" s="429"/>
      <c r="O54" s="429"/>
      <c r="P54" s="429"/>
      <c r="Q54" s="429"/>
      <c r="R54" s="429"/>
      <c r="S54" s="429"/>
      <c r="T54" s="429"/>
      <c r="U54" s="429"/>
      <c r="V54" s="429"/>
      <c r="W54" s="429"/>
      <c r="X54" s="429"/>
      <c r="Y54" s="429"/>
      <c r="Z54" s="429"/>
      <c r="AA54" s="429"/>
      <c r="AB54" s="429"/>
      <c r="AC54" s="429"/>
      <c r="AD54" s="429"/>
      <c r="AE54" s="429"/>
      <c r="AF54" s="429"/>
      <c r="AG54" s="429"/>
      <c r="AH54" s="429"/>
      <c r="AI54" s="430"/>
      <c r="AJ54" s="127" t="str">
        <f>AI16</f>
        <v/>
      </c>
    </row>
    <row r="55" spans="1:36">
      <c r="A55" s="431" t="s">
        <v>2032</v>
      </c>
      <c r="B55" s="432"/>
      <c r="C55" s="432"/>
      <c r="D55" s="432"/>
      <c r="E55" s="432"/>
      <c r="F55" s="432"/>
      <c r="G55" s="432"/>
      <c r="H55" s="432"/>
      <c r="I55" s="432"/>
      <c r="J55" s="432"/>
      <c r="K55" s="432"/>
      <c r="L55" s="432"/>
      <c r="M55" s="432"/>
      <c r="N55" s="432"/>
      <c r="O55" s="432"/>
      <c r="P55" s="432"/>
      <c r="Q55" s="432"/>
      <c r="R55" s="432"/>
      <c r="S55" s="432"/>
      <c r="T55" s="432"/>
      <c r="U55" s="432"/>
      <c r="V55" s="432"/>
      <c r="W55" s="432"/>
      <c r="X55" s="432"/>
      <c r="Y55" s="432"/>
      <c r="Z55" s="432"/>
      <c r="AA55" s="432"/>
      <c r="AB55" s="432"/>
      <c r="AC55" s="432"/>
      <c r="AD55" s="432"/>
      <c r="AE55" s="432"/>
      <c r="AF55" s="432"/>
      <c r="AG55" s="432"/>
      <c r="AH55" s="432"/>
      <c r="AI55" s="433"/>
      <c r="AJ55" s="127" t="str">
        <f>AI17</f>
        <v>○</v>
      </c>
    </row>
    <row r="56" spans="1:36">
      <c r="A56" s="434" t="s">
        <v>68</v>
      </c>
      <c r="B56" s="435"/>
      <c r="C56" s="435"/>
      <c r="D56" s="435"/>
      <c r="E56" s="43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6"/>
      <c r="AJ56" s="55" t="str">
        <f>AI24</f>
        <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94" t="s">
        <v>1868</v>
      </c>
      <c r="B58" s="494"/>
      <c r="C58" s="494"/>
      <c r="D58" s="494"/>
      <c r="E58" s="494"/>
      <c r="F58" s="494"/>
      <c r="G58" s="494"/>
      <c r="H58" s="494"/>
      <c r="I58" s="494"/>
      <c r="J58" s="494"/>
      <c r="K58" s="494"/>
      <c r="L58" s="494"/>
      <c r="M58" s="494"/>
      <c r="N58" s="494"/>
      <c r="O58" s="494"/>
      <c r="P58" s="494"/>
      <c r="Q58" s="494"/>
      <c r="R58" s="494"/>
      <c r="S58" s="494"/>
      <c r="T58" s="494"/>
      <c r="U58" s="494"/>
      <c r="V58" s="494"/>
      <c r="W58" s="494"/>
      <c r="X58" s="494"/>
      <c r="Y58" s="494"/>
      <c r="Z58" s="494"/>
      <c r="AA58" s="494"/>
      <c r="AB58" s="494"/>
      <c r="AC58" s="494"/>
      <c r="AD58" s="494"/>
      <c r="AE58" s="494"/>
      <c r="AF58" s="494"/>
      <c r="AG58" s="494"/>
      <c r="AH58" s="494"/>
      <c r="AI58" s="494"/>
      <c r="AJ58" s="495"/>
    </row>
    <row r="59" spans="1:36" ht="25.15" customHeight="1">
      <c r="A59" s="411" t="s">
        <v>2022</v>
      </c>
      <c r="B59" s="498"/>
      <c r="C59" s="498"/>
      <c r="D59" s="498"/>
      <c r="E59" s="498"/>
      <c r="F59" s="498"/>
      <c r="G59" s="498"/>
      <c r="H59" s="498"/>
      <c r="I59" s="498"/>
      <c r="J59" s="498"/>
      <c r="K59" s="498"/>
      <c r="L59" s="498"/>
      <c r="M59" s="498"/>
      <c r="N59" s="498"/>
      <c r="O59" s="498"/>
      <c r="P59" s="498"/>
      <c r="Q59" s="498"/>
      <c r="R59" s="498"/>
      <c r="S59" s="498"/>
      <c r="T59" s="498"/>
      <c r="U59" s="498"/>
      <c r="V59" s="498"/>
      <c r="W59" s="498"/>
      <c r="X59" s="498"/>
      <c r="Y59" s="498"/>
      <c r="Z59" s="498"/>
      <c r="AA59" s="498"/>
      <c r="AB59" s="498"/>
      <c r="AC59" s="498"/>
      <c r="AD59" s="498"/>
      <c r="AE59" s="498"/>
      <c r="AF59" s="498"/>
      <c r="AG59" s="498"/>
      <c r="AH59" s="498"/>
      <c r="AI59" s="499"/>
      <c r="AJ59" s="127" t="str">
        <f>AI29</f>
        <v/>
      </c>
    </row>
    <row r="60" spans="1:36" ht="25.15" customHeight="1">
      <c r="A60" s="411" t="s">
        <v>2023</v>
      </c>
      <c r="B60" s="412"/>
      <c r="C60" s="412"/>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3"/>
      <c r="AJ60" s="127" t="str">
        <f>AI30</f>
        <v/>
      </c>
    </row>
    <row r="61" spans="1:36">
      <c r="A61" s="497" t="s">
        <v>2024</v>
      </c>
      <c r="B61" s="498"/>
      <c r="C61" s="498"/>
      <c r="D61" s="498"/>
      <c r="E61" s="498"/>
      <c r="F61" s="498"/>
      <c r="G61" s="498"/>
      <c r="H61" s="498"/>
      <c r="I61" s="498"/>
      <c r="J61" s="498"/>
      <c r="K61" s="498"/>
      <c r="L61" s="498"/>
      <c r="M61" s="498"/>
      <c r="N61" s="498"/>
      <c r="O61" s="498"/>
      <c r="P61" s="498"/>
      <c r="Q61" s="498"/>
      <c r="R61" s="498"/>
      <c r="S61" s="498"/>
      <c r="T61" s="498"/>
      <c r="U61" s="498"/>
      <c r="V61" s="498"/>
      <c r="W61" s="498"/>
      <c r="X61" s="498"/>
      <c r="Y61" s="498"/>
      <c r="Z61" s="498"/>
      <c r="AA61" s="498"/>
      <c r="AB61" s="498"/>
      <c r="AC61" s="498"/>
      <c r="AD61" s="498"/>
      <c r="AE61" s="498"/>
      <c r="AF61" s="498"/>
      <c r="AG61" s="498"/>
      <c r="AH61" s="498"/>
      <c r="AI61" s="499"/>
      <c r="AJ61" s="127" t="str">
        <f>AI31</f>
        <v/>
      </c>
    </row>
    <row r="62" spans="1:36" ht="24" customHeight="1">
      <c r="A62" s="411" t="s">
        <v>2054</v>
      </c>
      <c r="B62" s="412"/>
      <c r="C62" s="41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3"/>
      <c r="AJ62" s="127" t="str">
        <f>AI32</f>
        <v/>
      </c>
    </row>
    <row r="63" spans="1:36">
      <c r="A63" s="497" t="s">
        <v>2025</v>
      </c>
      <c r="B63" s="498"/>
      <c r="C63" s="498"/>
      <c r="D63" s="498"/>
      <c r="E63" s="498"/>
      <c r="F63" s="498"/>
      <c r="G63" s="498"/>
      <c r="H63" s="498"/>
      <c r="I63" s="498"/>
      <c r="J63" s="498"/>
      <c r="K63" s="498"/>
      <c r="L63" s="498"/>
      <c r="M63" s="498"/>
      <c r="N63" s="498"/>
      <c r="O63" s="498"/>
      <c r="P63" s="498"/>
      <c r="Q63" s="498"/>
      <c r="R63" s="498"/>
      <c r="S63" s="498"/>
      <c r="T63" s="498"/>
      <c r="U63" s="498"/>
      <c r="V63" s="498"/>
      <c r="W63" s="498"/>
      <c r="X63" s="498"/>
      <c r="Y63" s="498"/>
      <c r="Z63" s="498"/>
      <c r="AA63" s="498"/>
      <c r="AB63" s="498"/>
      <c r="AC63" s="498"/>
      <c r="AD63" s="498"/>
      <c r="AE63" s="498"/>
      <c r="AF63" s="498"/>
      <c r="AG63" s="498"/>
      <c r="AH63" s="498"/>
      <c r="AI63" s="499"/>
      <c r="AJ63" s="127" t="str">
        <f>AI33</f>
        <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94" t="s">
        <v>69</v>
      </c>
      <c r="B65" s="494"/>
      <c r="C65" s="494"/>
      <c r="D65" s="494"/>
      <c r="E65" s="494"/>
      <c r="F65" s="494"/>
      <c r="G65" s="494"/>
      <c r="H65" s="494"/>
      <c r="I65" s="494"/>
      <c r="J65" s="494"/>
      <c r="K65" s="494"/>
      <c r="L65" s="494"/>
      <c r="M65" s="494"/>
      <c r="N65" s="494"/>
      <c r="O65" s="494"/>
      <c r="P65" s="494"/>
      <c r="Q65" s="494"/>
      <c r="R65" s="494"/>
      <c r="S65" s="494"/>
      <c r="T65" s="494"/>
      <c r="U65" s="494"/>
      <c r="V65" s="494"/>
      <c r="W65" s="494"/>
      <c r="X65" s="494"/>
      <c r="Y65" s="494"/>
      <c r="Z65" s="494"/>
      <c r="AA65" s="494"/>
      <c r="AB65" s="494"/>
      <c r="AC65" s="494"/>
      <c r="AD65" s="494"/>
      <c r="AE65" s="494"/>
      <c r="AF65" s="494"/>
      <c r="AG65" s="494"/>
      <c r="AH65" s="494"/>
      <c r="AI65" s="494"/>
      <c r="AJ65" s="495"/>
    </row>
    <row r="66" spans="1:36">
      <c r="A66" s="496" t="s">
        <v>70</v>
      </c>
      <c r="B66" s="496"/>
      <c r="C66" s="496"/>
      <c r="D66" s="496"/>
      <c r="E66" s="496"/>
      <c r="F66" s="496"/>
      <c r="G66" s="496"/>
      <c r="H66" s="496"/>
      <c r="I66" s="496"/>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94" t="s">
        <v>71</v>
      </c>
      <c r="B68" s="494"/>
      <c r="C68" s="494"/>
      <c r="D68" s="494"/>
      <c r="E68" s="494"/>
      <c r="F68" s="494"/>
      <c r="G68" s="494"/>
      <c r="H68" s="494"/>
      <c r="I68" s="494"/>
      <c r="J68" s="494"/>
      <c r="K68" s="494"/>
      <c r="L68" s="494"/>
      <c r="M68" s="494"/>
      <c r="N68" s="494"/>
      <c r="O68" s="494"/>
      <c r="P68" s="494"/>
      <c r="Q68" s="494"/>
      <c r="R68" s="494"/>
      <c r="S68" s="494"/>
      <c r="T68" s="494"/>
      <c r="U68" s="494"/>
      <c r="V68" s="494"/>
      <c r="W68" s="494"/>
      <c r="X68" s="494"/>
      <c r="Y68" s="494"/>
      <c r="Z68" s="494"/>
      <c r="AA68" s="494"/>
      <c r="AB68" s="494"/>
      <c r="AC68" s="494"/>
      <c r="AD68" s="494"/>
      <c r="AE68" s="494"/>
      <c r="AF68" s="494"/>
      <c r="AG68" s="494"/>
      <c r="AH68" s="494"/>
      <c r="AI68" s="494"/>
      <c r="AJ68" s="495"/>
    </row>
    <row r="69" spans="1:36">
      <c r="A69" s="491" t="s">
        <v>72</v>
      </c>
      <c r="B69" s="491"/>
      <c r="C69" s="491"/>
      <c r="D69" s="491"/>
      <c r="E69" s="491"/>
      <c r="F69" s="491"/>
      <c r="G69" s="491"/>
      <c r="H69" s="491"/>
      <c r="I69" s="491"/>
      <c r="J69" s="491"/>
      <c r="K69" s="491"/>
      <c r="L69" s="491"/>
      <c r="M69" s="491"/>
      <c r="N69" s="491"/>
      <c r="O69" s="491"/>
      <c r="P69" s="491"/>
      <c r="Q69" s="491"/>
      <c r="R69" s="491"/>
      <c r="S69" s="491"/>
      <c r="T69" s="491"/>
      <c r="U69" s="491"/>
      <c r="V69" s="491"/>
      <c r="W69" s="491"/>
      <c r="X69" s="491"/>
      <c r="Y69" s="491"/>
      <c r="Z69" s="491"/>
      <c r="AA69" s="491"/>
      <c r="AB69" s="491"/>
      <c r="AC69" s="491"/>
      <c r="AD69" s="491"/>
      <c r="AE69" s="491"/>
      <c r="AF69" s="491"/>
      <c r="AG69" s="491"/>
      <c r="AH69" s="491"/>
      <c r="AI69" s="491"/>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HgoVglmG1X8lEjmL7JStK1YIvDNnmeXq3V7CHlYmnQluMMZgM1F46qyguw8cJRzhXbqJX2UIfGOJZEkAdn0jvg==" saltValue="7zFgrvFEQt+8l/haBPYP+g=="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tabSelected="1" view="pageBreakPreview" topLeftCell="A8" zoomScale="85" zoomScaleNormal="85" zoomScaleSheetLayoutView="85" zoomScalePageLayoutView="70" workbookViewId="0">
      <selection activeCell="Z15" sqref="Z15"/>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c r="A1" s="99" t="s">
        <v>73</v>
      </c>
      <c r="B1" s="73"/>
      <c r="C1" s="100"/>
      <c r="D1" s="101" t="s">
        <v>2017</v>
      </c>
      <c r="E1" s="73"/>
      <c r="F1" s="73"/>
      <c r="G1" s="73"/>
      <c r="I1" s="102" t="s">
        <v>3</v>
      </c>
      <c r="J1" s="258" t="str">
        <f>IF(基本情報入力シート!C18="", "", 基本情報入力シート!C18)</f>
        <v/>
      </c>
      <c r="K1" s="259"/>
      <c r="L1" s="260"/>
    </row>
    <row r="2" spans="1:23" ht="21" customHeight="1" thickBot="1">
      <c r="A2" s="73"/>
      <c r="B2" s="101"/>
      <c r="C2" s="103"/>
      <c r="D2" s="101"/>
      <c r="E2" s="101"/>
      <c r="F2" s="101"/>
      <c r="G2" s="73"/>
      <c r="H2" s="104"/>
      <c r="I2" s="104"/>
      <c r="K2" s="73"/>
      <c r="L2" s="73"/>
    </row>
    <row r="3" spans="1:23" ht="27" customHeight="1" thickBot="1">
      <c r="A3" s="291" t="s">
        <v>7</v>
      </c>
      <c r="B3" s="319"/>
      <c r="C3" s="320" t="str">
        <f>IF(基本情報入力シート!M23="","",基本情報入力シート!M23)</f>
        <v/>
      </c>
      <c r="D3" s="321"/>
      <c r="E3" s="321"/>
      <c r="F3" s="322"/>
      <c r="G3" s="73"/>
      <c r="H3" s="306" t="s">
        <v>2040</v>
      </c>
      <c r="I3" s="306"/>
      <c r="J3" s="306"/>
      <c r="K3" s="306"/>
      <c r="L3" s="306"/>
      <c r="M3" s="217"/>
      <c r="N3" s="217"/>
      <c r="O3" s="253"/>
      <c r="P3" s="249"/>
      <c r="Q3" s="249"/>
      <c r="R3" s="111"/>
      <c r="S3" s="111"/>
      <c r="T3" s="111"/>
      <c r="U3" s="111"/>
      <c r="V3" s="111"/>
      <c r="W3" s="111"/>
    </row>
    <row r="4" spans="1:23" ht="24" customHeight="1" thickBot="1">
      <c r="A4" s="105"/>
      <c r="B4" s="105"/>
      <c r="C4" s="106"/>
      <c r="D4" s="107"/>
      <c r="E4" s="107"/>
      <c r="F4" s="107"/>
      <c r="G4" s="104"/>
      <c r="H4" s="306"/>
      <c r="I4" s="306"/>
      <c r="J4" s="306"/>
      <c r="K4" s="306"/>
      <c r="L4" s="306"/>
      <c r="M4" s="217"/>
      <c r="N4" s="217"/>
      <c r="O4" s="253"/>
      <c r="P4" s="249"/>
      <c r="Q4" s="249"/>
      <c r="R4" s="111"/>
      <c r="S4" s="111"/>
      <c r="T4" s="111"/>
      <c r="U4" s="111"/>
      <c r="V4" s="111"/>
      <c r="W4" s="111"/>
    </row>
    <row r="5" spans="1:23" ht="40.15" customHeight="1" thickBot="1">
      <c r="A5" s="298" t="s">
        <v>2018</v>
      </c>
      <c r="B5" s="299"/>
      <c r="C5" s="299"/>
      <c r="D5" s="299"/>
      <c r="E5" s="300"/>
      <c r="F5" s="218">
        <f>IFERROR(SUM(H:I),"")</f>
        <v>0</v>
      </c>
      <c r="G5" s="104"/>
      <c r="H5" s="306"/>
      <c r="I5" s="306"/>
      <c r="J5" s="306"/>
      <c r="K5" s="306"/>
      <c r="L5" s="306"/>
      <c r="M5" s="217"/>
      <c r="N5" s="217"/>
      <c r="O5" s="253"/>
      <c r="P5" s="249"/>
      <c r="Q5" s="249"/>
      <c r="R5" s="111"/>
      <c r="S5" s="111"/>
      <c r="T5" s="111"/>
      <c r="U5" s="111"/>
      <c r="V5" s="111"/>
      <c r="W5" s="111"/>
    </row>
    <row r="6" spans="1:23" ht="40.15" customHeight="1" thickBot="1">
      <c r="A6" s="301" t="s">
        <v>2019</v>
      </c>
      <c r="B6" s="302"/>
      <c r="C6" s="302"/>
      <c r="D6" s="302"/>
      <c r="E6" s="303"/>
      <c r="F6" s="218">
        <f>IFERROR(SUM(K:K),"")</f>
        <v>0</v>
      </c>
      <c r="G6" s="104"/>
      <c r="H6" s="217"/>
      <c r="I6" s="217"/>
      <c r="J6" s="217"/>
      <c r="K6" s="217"/>
      <c r="L6" s="217"/>
      <c r="M6" s="217"/>
      <c r="N6" s="217"/>
      <c r="O6" s="253"/>
      <c r="P6" s="249"/>
      <c r="Q6" s="249"/>
      <c r="R6" s="111"/>
      <c r="S6" s="111"/>
      <c r="T6" s="111"/>
      <c r="U6" s="111"/>
      <c r="V6" s="111"/>
      <c r="W6" s="111"/>
    </row>
    <row r="7" spans="1:23" ht="40.15" customHeight="1" thickBot="1">
      <c r="A7" s="225" t="s">
        <v>2034</v>
      </c>
      <c r="B7" s="222"/>
      <c r="C7" s="222"/>
      <c r="D7" s="222"/>
      <c r="E7" s="222"/>
      <c r="F7" s="223"/>
      <c r="G7" s="104"/>
      <c r="I7" s="224"/>
      <c r="K7" s="104"/>
      <c r="L7" s="104"/>
      <c r="M7" s="221"/>
      <c r="N7" s="221"/>
      <c r="O7" s="250"/>
      <c r="P7" s="250"/>
      <c r="R7" s="111"/>
      <c r="S7" s="111"/>
      <c r="T7" s="111"/>
      <c r="U7" s="111"/>
      <c r="V7" s="111"/>
      <c r="W7" s="111"/>
    </row>
    <row r="8" spans="1:23" ht="47.45" customHeight="1">
      <c r="A8" s="313" t="s">
        <v>2033</v>
      </c>
      <c r="B8" s="314"/>
      <c r="C8" s="314"/>
      <c r="D8" s="314"/>
      <c r="E8" s="307" t="s">
        <v>2035</v>
      </c>
      <c r="F8" s="307"/>
      <c r="G8" s="307"/>
      <c r="H8" s="307"/>
      <c r="I8" s="307"/>
      <c r="J8" s="307"/>
      <c r="K8" s="308"/>
      <c r="L8" s="104"/>
      <c r="M8" s="221"/>
      <c r="N8" s="221"/>
      <c r="O8" s="250"/>
      <c r="P8" s="250"/>
      <c r="R8" s="111"/>
      <c r="S8" s="111"/>
      <c r="T8" s="111"/>
      <c r="U8" s="111"/>
      <c r="V8" s="111"/>
      <c r="W8" s="111"/>
    </row>
    <row r="9" spans="1:23" ht="69" customHeight="1">
      <c r="A9" s="315" t="s">
        <v>2038</v>
      </c>
      <c r="B9" s="316"/>
      <c r="C9" s="316"/>
      <c r="D9" s="316"/>
      <c r="E9" s="309" t="s">
        <v>2036</v>
      </c>
      <c r="F9" s="309"/>
      <c r="G9" s="309"/>
      <c r="H9" s="309"/>
      <c r="I9" s="309"/>
      <c r="J9" s="309"/>
      <c r="K9" s="310"/>
      <c r="L9" s="224"/>
      <c r="M9" s="106"/>
      <c r="N9" s="106"/>
      <c r="O9" s="251"/>
      <c r="P9" s="251"/>
      <c r="R9" s="111"/>
      <c r="S9" s="111"/>
      <c r="T9" s="111"/>
      <c r="U9" s="111"/>
      <c r="V9" s="111"/>
      <c r="W9" s="111"/>
    </row>
    <row r="10" spans="1:23" ht="53.45" customHeight="1" thickBot="1">
      <c r="A10" s="317" t="s">
        <v>2039</v>
      </c>
      <c r="B10" s="318"/>
      <c r="C10" s="318"/>
      <c r="D10" s="318"/>
      <c r="E10" s="311" t="s">
        <v>2037</v>
      </c>
      <c r="F10" s="311"/>
      <c r="G10" s="311"/>
      <c r="H10" s="311"/>
      <c r="I10" s="311"/>
      <c r="J10" s="311"/>
      <c r="K10" s="312"/>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284"/>
      <c r="B12" s="287" t="s">
        <v>74</v>
      </c>
      <c r="C12" s="287" t="s">
        <v>27</v>
      </c>
      <c r="D12" s="290" t="s">
        <v>28</v>
      </c>
      <c r="E12" s="290"/>
      <c r="F12" s="292" t="s">
        <v>75</v>
      </c>
      <c r="G12" s="295" t="s">
        <v>30</v>
      </c>
      <c r="H12" s="278" t="s">
        <v>2021</v>
      </c>
      <c r="I12" s="279"/>
      <c r="J12" s="269" t="s">
        <v>2015</v>
      </c>
      <c r="K12" s="272" t="s">
        <v>2020</v>
      </c>
      <c r="L12" s="275" t="s">
        <v>2016</v>
      </c>
    </row>
    <row r="13" spans="1:23" ht="39" customHeight="1">
      <c r="A13" s="285"/>
      <c r="B13" s="288"/>
      <c r="C13" s="288"/>
      <c r="D13" s="291"/>
      <c r="E13" s="291"/>
      <c r="F13" s="293"/>
      <c r="G13" s="296"/>
      <c r="H13" s="280"/>
      <c r="I13" s="281"/>
      <c r="J13" s="270"/>
      <c r="K13" s="273"/>
      <c r="L13" s="276"/>
    </row>
    <row r="14" spans="1:23" ht="57.75" customHeight="1" thickBot="1">
      <c r="A14" s="286"/>
      <c r="B14" s="289"/>
      <c r="C14" s="289"/>
      <c r="D14" s="131" t="s">
        <v>31</v>
      </c>
      <c r="E14" s="131" t="s">
        <v>32</v>
      </c>
      <c r="F14" s="294"/>
      <c r="G14" s="297"/>
      <c r="H14" s="282"/>
      <c r="I14" s="283"/>
      <c r="J14" s="271"/>
      <c r="K14" s="274"/>
      <c r="L14" s="277"/>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304"/>
      <c r="I15" s="305"/>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263"/>
      <c r="I16" s="264"/>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265"/>
      <c r="I17" s="266"/>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263"/>
      <c r="I18" s="264"/>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263"/>
      <c r="I19" s="264"/>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265"/>
      <c r="I20" s="266"/>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263"/>
      <c r="I21" s="264"/>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263"/>
      <c r="I22" s="264"/>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265"/>
      <c r="I23" s="266"/>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263"/>
      <c r="I24" s="264"/>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263"/>
      <c r="I25" s="264"/>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265"/>
      <c r="I26" s="266"/>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263"/>
      <c r="I27" s="264"/>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263"/>
      <c r="I28" s="264"/>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265"/>
      <c r="I29" s="266"/>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263"/>
      <c r="I30" s="264"/>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263"/>
      <c r="I31" s="264"/>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265"/>
      <c r="I32" s="266"/>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263"/>
      <c r="I33" s="264"/>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263"/>
      <c r="I34" s="264"/>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265"/>
      <c r="I35" s="266"/>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263"/>
      <c r="I36" s="264"/>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263"/>
      <c r="I37" s="264"/>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265"/>
      <c r="I38" s="266"/>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263"/>
      <c r="I39" s="264"/>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263"/>
      <c r="I40" s="264"/>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265"/>
      <c r="I41" s="266"/>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263"/>
      <c r="I42" s="264"/>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263"/>
      <c r="I43" s="264"/>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265"/>
      <c r="I44" s="266"/>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263"/>
      <c r="I45" s="264"/>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263"/>
      <c r="I46" s="264"/>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265"/>
      <c r="I47" s="266"/>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263"/>
      <c r="I48" s="264"/>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263"/>
      <c r="I49" s="264"/>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265"/>
      <c r="I50" s="266"/>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263"/>
      <c r="I51" s="264"/>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263"/>
      <c r="I52" s="264"/>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265"/>
      <c r="I53" s="266"/>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263"/>
      <c r="I54" s="264"/>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263"/>
      <c r="I55" s="264"/>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265"/>
      <c r="I56" s="266"/>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263"/>
      <c r="I57" s="264"/>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263"/>
      <c r="I58" s="264"/>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265"/>
      <c r="I59" s="266"/>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263"/>
      <c r="I60" s="264"/>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263"/>
      <c r="I61" s="264"/>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265"/>
      <c r="I62" s="266"/>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263"/>
      <c r="I63" s="264"/>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263"/>
      <c r="I64" s="264"/>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265"/>
      <c r="I65" s="266"/>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263"/>
      <c r="I66" s="264"/>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263"/>
      <c r="I67" s="264"/>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265"/>
      <c r="I68" s="266"/>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263"/>
      <c r="I69" s="264"/>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263"/>
      <c r="I70" s="264"/>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265"/>
      <c r="I71" s="266"/>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263"/>
      <c r="I72" s="264"/>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263"/>
      <c r="I73" s="264"/>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265"/>
      <c r="I74" s="266"/>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263"/>
      <c r="I75" s="264"/>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261"/>
      <c r="I76" s="262"/>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261"/>
      <c r="I77" s="262"/>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261"/>
      <c r="I78" s="262"/>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261"/>
      <c r="I79" s="262"/>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261"/>
      <c r="I80" s="262"/>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261"/>
      <c r="I81" s="262"/>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261"/>
      <c r="I82" s="262"/>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261"/>
      <c r="I83" s="262"/>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261"/>
      <c r="I84" s="262"/>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261"/>
      <c r="I85" s="262"/>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261"/>
      <c r="I86" s="262"/>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261"/>
      <c r="I87" s="262"/>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261"/>
      <c r="I88" s="262"/>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261"/>
      <c r="I89" s="262"/>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261"/>
      <c r="I90" s="262"/>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261"/>
      <c r="I91" s="262"/>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261"/>
      <c r="I92" s="262"/>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261"/>
      <c r="I93" s="262"/>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261"/>
      <c r="I94" s="262"/>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261"/>
      <c r="I95" s="262"/>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261"/>
      <c r="I96" s="262"/>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261"/>
      <c r="I97" s="262"/>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261"/>
      <c r="I98" s="262"/>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261"/>
      <c r="I99" s="262"/>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261"/>
      <c r="I100" s="262"/>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261"/>
      <c r="I101" s="262"/>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261"/>
      <c r="I102" s="262"/>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261"/>
      <c r="I103" s="262"/>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261"/>
      <c r="I104" s="262"/>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261"/>
      <c r="I105" s="262"/>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261"/>
      <c r="I106" s="262"/>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261"/>
      <c r="I107" s="262"/>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261"/>
      <c r="I108" s="262"/>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261"/>
      <c r="I109" s="262"/>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261"/>
      <c r="I110" s="262"/>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261"/>
      <c r="I111" s="262"/>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261"/>
      <c r="I112" s="262"/>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261"/>
      <c r="I113" s="262"/>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267"/>
      <c r="I114" s="268"/>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YHy6fZfMApPkIdP/mzDkLtLgszyrHsoooApfeWmXD96dTvECtp2yO7f6YmKAjtM9QUKbf+tWv2tEU6G72rV3cg==" saltValue="QPXGXLadrbC4EqC1ZVs5GA==" spinCount="100000" sheet="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A29" zoomScale="86" zoomScaleNormal="90" workbookViewId="0">
      <selection activeCell="B53" sqref="B53"/>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1850</v>
      </c>
      <c r="B1" s="2"/>
      <c r="C1" s="2"/>
      <c r="D1" s="2"/>
      <c r="E1" s="2"/>
      <c r="F1"/>
      <c r="G1"/>
      <c r="H1"/>
      <c r="I1"/>
      <c r="J1"/>
      <c r="K1"/>
      <c r="L1"/>
      <c r="M1"/>
      <c r="N1"/>
      <c r="O1"/>
      <c r="P1"/>
      <c r="Q1"/>
      <c r="R1"/>
      <c r="S1"/>
      <c r="T1"/>
      <c r="U1" s="2" t="s">
        <v>76</v>
      </c>
      <c r="W1" s="2" t="s">
        <v>77</v>
      </c>
      <c r="X1" s="7"/>
      <c r="Z1" s="56" t="s">
        <v>78</v>
      </c>
      <c r="AB1" s="1" t="s">
        <v>79</v>
      </c>
    </row>
    <row r="2" spans="1:28" ht="27.75" thickBot="1">
      <c r="A2" s="509" t="s">
        <v>1851</v>
      </c>
      <c r="B2" s="511" t="s">
        <v>1874</v>
      </c>
      <c r="C2" s="503" t="s">
        <v>1852</v>
      </c>
      <c r="D2" s="504"/>
      <c r="E2" s="504"/>
      <c r="F2" s="501"/>
      <c r="G2" s="503" t="s">
        <v>1875</v>
      </c>
      <c r="H2" s="504"/>
      <c r="I2" s="504"/>
      <c r="J2" s="504"/>
      <c r="K2" s="504"/>
      <c r="L2" s="504"/>
      <c r="M2" s="503" t="s">
        <v>2044</v>
      </c>
      <c r="N2" s="504"/>
      <c r="O2" s="504"/>
      <c r="P2" s="504"/>
      <c r="Q2" s="504"/>
      <c r="R2" s="513"/>
      <c r="S2" s="501" t="s">
        <v>1876</v>
      </c>
      <c r="T2"/>
      <c r="U2" s="3" t="s">
        <v>31</v>
      </c>
      <c r="W2" s="3" t="s">
        <v>31</v>
      </c>
      <c r="X2" s="8" t="s">
        <v>80</v>
      </c>
      <c r="Z2" s="117" t="s">
        <v>81</v>
      </c>
      <c r="AB2" s="13" t="s">
        <v>82</v>
      </c>
    </row>
    <row r="3" spans="1:28" ht="23.25" thickBot="1">
      <c r="A3" s="510"/>
      <c r="B3" s="512"/>
      <c r="C3" s="143" t="s">
        <v>1853</v>
      </c>
      <c r="D3" s="144" t="s">
        <v>66</v>
      </c>
      <c r="E3" s="170" t="s">
        <v>67</v>
      </c>
      <c r="F3" s="502"/>
      <c r="G3" s="506" t="s">
        <v>1877</v>
      </c>
      <c r="H3" s="507"/>
      <c r="I3" s="508"/>
      <c r="J3" s="172" t="s">
        <v>1878</v>
      </c>
      <c r="K3" s="173" t="s">
        <v>1879</v>
      </c>
      <c r="L3" s="174" t="s">
        <v>1880</v>
      </c>
      <c r="M3" s="143" t="s">
        <v>2045</v>
      </c>
      <c r="N3" s="144" t="s">
        <v>2046</v>
      </c>
      <c r="O3" s="144" t="s">
        <v>2047</v>
      </c>
      <c r="P3" s="144" t="s">
        <v>2048</v>
      </c>
      <c r="Q3" s="144" t="s">
        <v>2049</v>
      </c>
      <c r="R3" s="238" t="s">
        <v>2050</v>
      </c>
      <c r="S3" s="505"/>
      <c r="T3"/>
      <c r="U3" s="4" t="s">
        <v>83</v>
      </c>
      <c r="W3" s="9" t="s">
        <v>83</v>
      </c>
      <c r="X3" s="10" t="s">
        <v>84</v>
      </c>
      <c r="Z3" s="118" t="s">
        <v>85</v>
      </c>
      <c r="AB3" s="14" t="s">
        <v>86</v>
      </c>
    </row>
    <row r="4" spans="1:28" ht="14.25" thickBot="1">
      <c r="A4" s="158" t="s">
        <v>1854</v>
      </c>
      <c r="B4" s="175" t="s">
        <v>1881</v>
      </c>
      <c r="C4" s="159">
        <v>0.156</v>
      </c>
      <c r="D4" s="160">
        <v>0.06</v>
      </c>
      <c r="E4" s="176">
        <v>4.8000000000000001E-2</v>
      </c>
      <c r="F4" s="177" t="s">
        <v>1882</v>
      </c>
      <c r="G4" s="178" t="s">
        <v>1878</v>
      </c>
      <c r="H4" s="179" t="s">
        <v>1879</v>
      </c>
      <c r="I4" s="180" t="s">
        <v>1880</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1883</v>
      </c>
      <c r="T4"/>
      <c r="U4" s="5" t="s">
        <v>87</v>
      </c>
      <c r="W4" s="5" t="s">
        <v>83</v>
      </c>
      <c r="X4" s="11" t="s">
        <v>88</v>
      </c>
      <c r="Z4" s="119" t="s">
        <v>89</v>
      </c>
      <c r="AB4" s="15"/>
    </row>
    <row r="5" spans="1:28" ht="14.25" thickBot="1">
      <c r="A5" s="149" t="s">
        <v>1855</v>
      </c>
      <c r="B5" s="181" t="s">
        <v>1884</v>
      </c>
      <c r="C5" s="150">
        <v>0.13200000000000001</v>
      </c>
      <c r="D5" s="151">
        <v>4.2000000000000003E-2</v>
      </c>
      <c r="E5" s="182">
        <v>0.03</v>
      </c>
      <c r="F5" s="183" t="s">
        <v>1885</v>
      </c>
      <c r="G5" s="184" t="s">
        <v>1878</v>
      </c>
      <c r="H5" s="185" t="s">
        <v>1879</v>
      </c>
      <c r="I5" s="186" t="s">
        <v>1880</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1883</v>
      </c>
      <c r="T5"/>
      <c r="U5" s="5" t="s">
        <v>90</v>
      </c>
      <c r="W5" s="5" t="s">
        <v>83</v>
      </c>
      <c r="X5" s="11" t="s">
        <v>91</v>
      </c>
      <c r="Z5" s="120" t="s">
        <v>92</v>
      </c>
    </row>
    <row r="6" spans="1:28">
      <c r="A6" s="149" t="s">
        <v>1856</v>
      </c>
      <c r="B6" s="181" t="s">
        <v>1886</v>
      </c>
      <c r="C6" s="150">
        <v>0.13200000000000001</v>
      </c>
      <c r="D6" s="151">
        <v>4.2000000000000003E-2</v>
      </c>
      <c r="E6" s="182">
        <v>0.03</v>
      </c>
      <c r="F6" s="183" t="s">
        <v>1887</v>
      </c>
      <c r="G6" s="184" t="s">
        <v>1878</v>
      </c>
      <c r="H6" s="185" t="s">
        <v>1879</v>
      </c>
      <c r="I6" s="186" t="s">
        <v>1880</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1883</v>
      </c>
      <c r="T6"/>
      <c r="U6" s="5" t="s">
        <v>93</v>
      </c>
      <c r="W6" s="5" t="s">
        <v>83</v>
      </c>
      <c r="X6" s="11" t="s">
        <v>94</v>
      </c>
      <c r="Z6" s="56"/>
    </row>
    <row r="7" spans="1:28">
      <c r="A7" s="149" t="s">
        <v>1888</v>
      </c>
      <c r="B7" s="181" t="s">
        <v>1889</v>
      </c>
      <c r="C7" s="150">
        <v>0.13200000000000001</v>
      </c>
      <c r="D7" s="151">
        <v>4.2000000000000003E-2</v>
      </c>
      <c r="E7" s="182">
        <v>0.03</v>
      </c>
      <c r="F7" s="183" t="s">
        <v>1890</v>
      </c>
      <c r="G7" s="184" t="s">
        <v>1878</v>
      </c>
      <c r="H7" s="185" t="s">
        <v>1879</v>
      </c>
      <c r="I7" s="186" t="s">
        <v>1880</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1883</v>
      </c>
      <c r="T7"/>
      <c r="U7" s="5" t="s">
        <v>95</v>
      </c>
      <c r="W7" s="5" t="s">
        <v>83</v>
      </c>
      <c r="X7" s="11" t="s">
        <v>96</v>
      </c>
      <c r="Z7" s="56"/>
    </row>
    <row r="8" spans="1:28">
      <c r="A8" s="149" t="s">
        <v>1891</v>
      </c>
      <c r="B8" s="181" t="s">
        <v>1892</v>
      </c>
      <c r="C8" s="150">
        <v>0.13200000000000001</v>
      </c>
      <c r="D8" s="151">
        <v>4.2000000000000003E-2</v>
      </c>
      <c r="E8" s="182">
        <v>0.03</v>
      </c>
      <c r="F8" s="183" t="s">
        <v>1893</v>
      </c>
      <c r="G8" s="184" t="s">
        <v>1878</v>
      </c>
      <c r="H8" s="185" t="s">
        <v>1879</v>
      </c>
      <c r="I8" s="186" t="s">
        <v>1880</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1883</v>
      </c>
      <c r="T8"/>
      <c r="U8" s="5" t="s">
        <v>97</v>
      </c>
      <c r="W8" s="5" t="s">
        <v>83</v>
      </c>
      <c r="X8" s="11" t="s">
        <v>98</v>
      </c>
      <c r="Z8" s="56"/>
    </row>
    <row r="9" spans="1:28">
      <c r="A9" s="149" t="s">
        <v>1857</v>
      </c>
      <c r="B9" s="181" t="s">
        <v>1894</v>
      </c>
      <c r="C9" s="150">
        <v>0.126</v>
      </c>
      <c r="D9" s="151">
        <v>3.5999999999999997E-2</v>
      </c>
      <c r="E9" s="182">
        <v>0.03</v>
      </c>
      <c r="F9" s="183" t="s">
        <v>1895</v>
      </c>
      <c r="G9" s="184" t="s">
        <v>1878</v>
      </c>
      <c r="H9" s="185" t="s">
        <v>1879</v>
      </c>
      <c r="I9" s="186" t="s">
        <v>1880</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1883</v>
      </c>
      <c r="T9"/>
      <c r="U9" s="5" t="s">
        <v>99</v>
      </c>
      <c r="W9" s="5" t="s">
        <v>83</v>
      </c>
      <c r="X9" s="11" t="s">
        <v>100</v>
      </c>
      <c r="Z9" s="56"/>
    </row>
    <row r="10" spans="1:28">
      <c r="A10" s="149" t="s">
        <v>1858</v>
      </c>
      <c r="B10" s="181" t="s">
        <v>1896</v>
      </c>
      <c r="C10" s="150">
        <v>0.16800000000000001</v>
      </c>
      <c r="D10" s="151">
        <v>4.2000000000000003E-2</v>
      </c>
      <c r="E10" s="182">
        <v>3.5999999999999997E-2</v>
      </c>
      <c r="F10" s="183" t="s">
        <v>1897</v>
      </c>
      <c r="G10" s="184" t="s">
        <v>1878</v>
      </c>
      <c r="H10" s="185" t="s">
        <v>1879</v>
      </c>
      <c r="I10" s="186" t="s">
        <v>1880</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1883</v>
      </c>
      <c r="T10"/>
      <c r="U10" s="5" t="s">
        <v>101</v>
      </c>
      <c r="W10" s="5" t="s">
        <v>83</v>
      </c>
      <c r="X10" s="11" t="s">
        <v>102</v>
      </c>
      <c r="Z10" s="56"/>
    </row>
    <row r="11" spans="1:28">
      <c r="A11" s="149" t="s">
        <v>1898</v>
      </c>
      <c r="B11" s="181" t="s">
        <v>1899</v>
      </c>
      <c r="C11" s="150">
        <v>0.114</v>
      </c>
      <c r="D11" s="151">
        <v>0.03</v>
      </c>
      <c r="E11" s="182">
        <v>2.4E-2</v>
      </c>
      <c r="F11" s="183" t="s">
        <v>1900</v>
      </c>
      <c r="G11" s="184" t="s">
        <v>1878</v>
      </c>
      <c r="H11" s="185" t="s">
        <v>1879</v>
      </c>
      <c r="I11" s="186" t="s">
        <v>1880</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1883</v>
      </c>
      <c r="T11"/>
      <c r="U11" s="5" t="s">
        <v>103</v>
      </c>
      <c r="W11" s="5" t="s">
        <v>83</v>
      </c>
      <c r="X11" s="11" t="s">
        <v>104</v>
      </c>
      <c r="Z11" s="56"/>
    </row>
    <row r="12" spans="1:28">
      <c r="A12" s="149" t="s">
        <v>1901</v>
      </c>
      <c r="B12" s="181" t="s">
        <v>1902</v>
      </c>
      <c r="C12" s="150">
        <v>0.114</v>
      </c>
      <c r="D12" s="151">
        <v>0.03</v>
      </c>
      <c r="E12" s="182">
        <v>2.4E-2</v>
      </c>
      <c r="F12" s="183" t="s">
        <v>1903</v>
      </c>
      <c r="G12" s="184" t="s">
        <v>1878</v>
      </c>
      <c r="H12" s="185" t="s">
        <v>1879</v>
      </c>
      <c r="I12" s="186" t="s">
        <v>1880</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1883</v>
      </c>
      <c r="T12"/>
      <c r="U12" s="5" t="s">
        <v>105</v>
      </c>
      <c r="W12" s="5" t="s">
        <v>83</v>
      </c>
      <c r="X12" s="11" t="s">
        <v>106</v>
      </c>
      <c r="Z12" s="56"/>
    </row>
    <row r="13" spans="1:28">
      <c r="A13" s="149" t="s">
        <v>1904</v>
      </c>
      <c r="B13" s="181" t="s">
        <v>1905</v>
      </c>
      <c r="C13" s="150">
        <v>0.13200000000000001</v>
      </c>
      <c r="D13" s="151">
        <v>4.2000000000000003E-2</v>
      </c>
      <c r="E13" s="182">
        <v>3.5999999999999997E-2</v>
      </c>
      <c r="F13" s="183" t="s">
        <v>1906</v>
      </c>
      <c r="G13" s="184" t="s">
        <v>1878</v>
      </c>
      <c r="H13" s="185" t="s">
        <v>1879</v>
      </c>
      <c r="I13" s="186" t="s">
        <v>1880</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1883</v>
      </c>
      <c r="T13"/>
      <c r="U13" s="5" t="s">
        <v>107</v>
      </c>
      <c r="W13" s="5" t="s">
        <v>83</v>
      </c>
      <c r="X13" s="11" t="s">
        <v>108</v>
      </c>
      <c r="Z13" s="56"/>
    </row>
    <row r="14" spans="1:28">
      <c r="A14" s="149" t="s">
        <v>1907</v>
      </c>
      <c r="B14" s="181" t="s">
        <v>1908</v>
      </c>
      <c r="C14" s="150">
        <v>0.13200000000000001</v>
      </c>
      <c r="D14" s="151">
        <v>4.2000000000000003E-2</v>
      </c>
      <c r="E14" s="182">
        <v>3.5999999999999997E-2</v>
      </c>
      <c r="F14" s="183" t="s">
        <v>1909</v>
      </c>
      <c r="G14" s="184" t="s">
        <v>1878</v>
      </c>
      <c r="H14" s="185" t="s">
        <v>1879</v>
      </c>
      <c r="I14" s="186" t="s">
        <v>1880</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1883</v>
      </c>
      <c r="T14"/>
      <c r="U14" s="5" t="s">
        <v>109</v>
      </c>
      <c r="W14" s="5" t="s">
        <v>83</v>
      </c>
      <c r="X14" s="11" t="s">
        <v>110</v>
      </c>
      <c r="Z14" s="56"/>
    </row>
    <row r="15" spans="1:28">
      <c r="A15" s="149" t="s">
        <v>1910</v>
      </c>
      <c r="B15" s="181" t="s">
        <v>1911</v>
      </c>
      <c r="C15" s="150">
        <v>0.13200000000000001</v>
      </c>
      <c r="D15" s="151">
        <v>4.2000000000000003E-2</v>
      </c>
      <c r="E15" s="182">
        <v>3.5999999999999997E-2</v>
      </c>
      <c r="F15" s="183" t="s">
        <v>1912</v>
      </c>
      <c r="G15" s="184" t="s">
        <v>1878</v>
      </c>
      <c r="H15" s="185" t="s">
        <v>1879</v>
      </c>
      <c r="I15" s="186" t="s">
        <v>1880</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1883</v>
      </c>
      <c r="T15"/>
      <c r="U15" s="5" t="s">
        <v>111</v>
      </c>
      <c r="W15" s="5" t="s">
        <v>83</v>
      </c>
      <c r="X15" s="11" t="s">
        <v>112</v>
      </c>
      <c r="Z15" s="56"/>
    </row>
    <row r="16" spans="1:28">
      <c r="A16" s="149" t="s">
        <v>1913</v>
      </c>
      <c r="B16" s="181" t="s">
        <v>1914</v>
      </c>
      <c r="C16" s="150">
        <v>0.13200000000000001</v>
      </c>
      <c r="D16" s="151">
        <v>4.2000000000000003E-2</v>
      </c>
      <c r="E16" s="182">
        <v>3.5999999999999997E-2</v>
      </c>
      <c r="F16" s="183" t="s">
        <v>1915</v>
      </c>
      <c r="G16" s="184" t="s">
        <v>1878</v>
      </c>
      <c r="H16" s="185" t="s">
        <v>1879</v>
      </c>
      <c r="I16" s="186" t="s">
        <v>1880</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1883</v>
      </c>
      <c r="T16"/>
      <c r="U16" s="5" t="s">
        <v>113</v>
      </c>
      <c r="W16" s="5" t="s">
        <v>83</v>
      </c>
      <c r="X16" s="11" t="s">
        <v>114</v>
      </c>
      <c r="Z16" s="56"/>
    </row>
    <row r="17" spans="1:26">
      <c r="A17" s="149" t="s">
        <v>1916</v>
      </c>
      <c r="B17" s="181" t="s">
        <v>1917</v>
      </c>
      <c r="C17" s="150">
        <v>0.13200000000000001</v>
      </c>
      <c r="D17" s="151">
        <v>4.2000000000000003E-2</v>
      </c>
      <c r="E17" s="182">
        <v>3.5999999999999997E-2</v>
      </c>
      <c r="F17" s="183" t="s">
        <v>1918</v>
      </c>
      <c r="G17" s="184" t="s">
        <v>1878</v>
      </c>
      <c r="H17" s="185" t="s">
        <v>1879</v>
      </c>
      <c r="I17" s="186" t="s">
        <v>1880</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1883</v>
      </c>
      <c r="T17"/>
      <c r="U17" s="5" t="s">
        <v>115</v>
      </c>
      <c r="W17" s="5" t="s">
        <v>83</v>
      </c>
      <c r="X17" s="11" t="s">
        <v>116</v>
      </c>
      <c r="Z17" s="56"/>
    </row>
    <row r="18" spans="1:26">
      <c r="A18" s="149" t="s">
        <v>1919</v>
      </c>
      <c r="B18" s="181" t="s">
        <v>1920</v>
      </c>
      <c r="C18" s="150">
        <v>0.216</v>
      </c>
      <c r="D18" s="151">
        <v>7.1999999999999995E-2</v>
      </c>
      <c r="E18" s="182">
        <v>0.06</v>
      </c>
      <c r="F18" s="183" t="s">
        <v>1921</v>
      </c>
      <c r="G18" s="184" t="s">
        <v>1878</v>
      </c>
      <c r="H18" s="185" t="s">
        <v>1879</v>
      </c>
      <c r="I18" s="186" t="s">
        <v>1880</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1883</v>
      </c>
      <c r="T18"/>
      <c r="U18" s="5" t="s">
        <v>117</v>
      </c>
      <c r="W18" s="5" t="s">
        <v>83</v>
      </c>
      <c r="X18" s="11" t="s">
        <v>118</v>
      </c>
      <c r="Z18" s="56"/>
    </row>
    <row r="19" spans="1:26">
      <c r="A19" s="149" t="s">
        <v>1922</v>
      </c>
      <c r="B19" s="181" t="s">
        <v>1923</v>
      </c>
      <c r="C19" s="150">
        <v>0.216</v>
      </c>
      <c r="D19" s="151">
        <v>7.1999999999999995E-2</v>
      </c>
      <c r="E19" s="182">
        <v>0.06</v>
      </c>
      <c r="F19" s="183" t="s">
        <v>1924</v>
      </c>
      <c r="G19" s="184" t="s">
        <v>1878</v>
      </c>
      <c r="H19" s="185" t="s">
        <v>1879</v>
      </c>
      <c r="I19" s="186" t="s">
        <v>1880</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1883</v>
      </c>
      <c r="T19"/>
      <c r="U19" s="5" t="s">
        <v>119</v>
      </c>
      <c r="W19" s="5" t="s">
        <v>83</v>
      </c>
      <c r="X19" s="11" t="s">
        <v>120</v>
      </c>
      <c r="Z19" s="56"/>
    </row>
    <row r="20" spans="1:26">
      <c r="A20" s="149" t="s">
        <v>1925</v>
      </c>
      <c r="B20" s="181" t="s">
        <v>1926</v>
      </c>
      <c r="C20" s="150">
        <v>0.13800000000000001</v>
      </c>
      <c r="D20" s="151">
        <v>5.3999999999999999E-2</v>
      </c>
      <c r="E20" s="182">
        <v>4.8000000000000001E-2</v>
      </c>
      <c r="F20" s="183" t="s">
        <v>1927</v>
      </c>
      <c r="G20" s="184" t="s">
        <v>1878</v>
      </c>
      <c r="H20" s="185" t="s">
        <v>1879</v>
      </c>
      <c r="I20" s="186" t="s">
        <v>1880</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1883</v>
      </c>
      <c r="T20"/>
      <c r="U20" s="5" t="s">
        <v>121</v>
      </c>
      <c r="W20" s="5" t="s">
        <v>83</v>
      </c>
      <c r="X20" s="11" t="s">
        <v>122</v>
      </c>
      <c r="Z20" s="56"/>
    </row>
    <row r="21" spans="1:26">
      <c r="A21" s="149" t="s">
        <v>1928</v>
      </c>
      <c r="B21" s="181" t="s">
        <v>1929</v>
      </c>
      <c r="C21" s="150">
        <v>0.13800000000000001</v>
      </c>
      <c r="D21" s="151">
        <v>5.3999999999999999E-2</v>
      </c>
      <c r="E21" s="182">
        <v>4.8000000000000001E-2</v>
      </c>
      <c r="F21" s="183" t="s">
        <v>1930</v>
      </c>
      <c r="G21" s="184" t="s">
        <v>1878</v>
      </c>
      <c r="H21" s="185" t="s">
        <v>1879</v>
      </c>
      <c r="I21" s="186" t="s">
        <v>1880</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1883</v>
      </c>
      <c r="T21"/>
      <c r="U21" s="5" t="s">
        <v>123</v>
      </c>
      <c r="W21" s="5" t="s">
        <v>83</v>
      </c>
      <c r="X21" s="11" t="s">
        <v>124</v>
      </c>
      <c r="Z21" s="56"/>
    </row>
    <row r="22" spans="1:26">
      <c r="A22" s="149" t="s">
        <v>1931</v>
      </c>
      <c r="B22" s="181" t="s">
        <v>1932</v>
      </c>
      <c r="C22" s="150">
        <v>0.13800000000000001</v>
      </c>
      <c r="D22" s="151">
        <v>5.3999999999999999E-2</v>
      </c>
      <c r="E22" s="182">
        <v>4.8000000000000001E-2</v>
      </c>
      <c r="F22" s="183" t="s">
        <v>1933</v>
      </c>
      <c r="G22" s="184" t="s">
        <v>1878</v>
      </c>
      <c r="H22" s="185" t="s">
        <v>1879</v>
      </c>
      <c r="I22" s="186" t="s">
        <v>1880</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1883</v>
      </c>
      <c r="T22"/>
      <c r="U22" s="5" t="s">
        <v>125</v>
      </c>
      <c r="W22" s="5" t="s">
        <v>83</v>
      </c>
      <c r="X22" s="11" t="s">
        <v>126</v>
      </c>
      <c r="Z22" s="56"/>
    </row>
    <row r="23" spans="1:26">
      <c r="A23" s="149" t="s">
        <v>1934</v>
      </c>
      <c r="B23" s="181" t="s">
        <v>1935</v>
      </c>
      <c r="C23" s="150">
        <v>0.13800000000000001</v>
      </c>
      <c r="D23" s="151">
        <v>5.3999999999999999E-2</v>
      </c>
      <c r="E23" s="182">
        <v>4.8000000000000001E-2</v>
      </c>
      <c r="F23" s="183" t="s">
        <v>1936</v>
      </c>
      <c r="G23" s="184" t="s">
        <v>1878</v>
      </c>
      <c r="H23" s="185" t="s">
        <v>1879</v>
      </c>
      <c r="I23" s="186" t="s">
        <v>1880</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1883</v>
      </c>
      <c r="T23"/>
      <c r="U23" s="5" t="s">
        <v>127</v>
      </c>
      <c r="W23" s="5" t="s">
        <v>83</v>
      </c>
      <c r="X23" s="11" t="s">
        <v>128</v>
      </c>
      <c r="Z23" s="56"/>
    </row>
    <row r="24" spans="1:26">
      <c r="A24" s="149" t="s">
        <v>1859</v>
      </c>
      <c r="B24" s="181" t="s">
        <v>1937</v>
      </c>
      <c r="C24" s="150">
        <v>0.114</v>
      </c>
      <c r="D24" s="151">
        <v>3.5999999999999997E-2</v>
      </c>
      <c r="E24" s="182">
        <v>0.03</v>
      </c>
      <c r="F24" s="183" t="s">
        <v>1938</v>
      </c>
      <c r="G24" s="184" t="s">
        <v>1878</v>
      </c>
      <c r="H24" s="185" t="s">
        <v>1879</v>
      </c>
      <c r="I24" s="186" t="s">
        <v>1880</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1883</v>
      </c>
      <c r="T24"/>
      <c r="U24" s="5" t="s">
        <v>129</v>
      </c>
      <c r="W24" s="5" t="s">
        <v>83</v>
      </c>
      <c r="X24" s="11" t="s">
        <v>130</v>
      </c>
      <c r="Z24" s="56"/>
    </row>
    <row r="25" spans="1:26">
      <c r="A25" s="149" t="s">
        <v>1939</v>
      </c>
      <c r="B25" s="181" t="s">
        <v>1940</v>
      </c>
      <c r="C25" s="150">
        <v>0.114</v>
      </c>
      <c r="D25" s="151">
        <v>3.5999999999999997E-2</v>
      </c>
      <c r="E25" s="182">
        <v>0.03</v>
      </c>
      <c r="F25" s="183" t="s">
        <v>1941</v>
      </c>
      <c r="G25" s="184" t="s">
        <v>1878</v>
      </c>
      <c r="H25" s="185" t="s">
        <v>1879</v>
      </c>
      <c r="I25" s="186" t="s">
        <v>1880</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1883</v>
      </c>
      <c r="T25"/>
      <c r="U25" s="5" t="s">
        <v>131</v>
      </c>
      <c r="W25" s="5" t="s">
        <v>83</v>
      </c>
      <c r="X25" s="11" t="s">
        <v>132</v>
      </c>
      <c r="Z25" s="56"/>
    </row>
    <row r="26" spans="1:26">
      <c r="A26" s="149" t="s">
        <v>1942</v>
      </c>
      <c r="B26" s="181" t="s">
        <v>1943</v>
      </c>
      <c r="C26" s="150">
        <v>0.15</v>
      </c>
      <c r="D26" s="151">
        <v>6.6000000000000003E-2</v>
      </c>
      <c r="E26" s="182">
        <v>5.3999999999999999E-2</v>
      </c>
      <c r="F26" s="183" t="s">
        <v>1944</v>
      </c>
      <c r="G26" s="184" t="s">
        <v>1878</v>
      </c>
      <c r="H26" s="185" t="s">
        <v>1879</v>
      </c>
      <c r="I26" s="186" t="s">
        <v>1880</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1883</v>
      </c>
      <c r="T26"/>
      <c r="U26" s="5" t="s">
        <v>133</v>
      </c>
      <c r="W26" s="5" t="s">
        <v>83</v>
      </c>
      <c r="X26" s="11" t="s">
        <v>134</v>
      </c>
      <c r="Z26" s="56"/>
    </row>
    <row r="27" spans="1:26">
      <c r="A27" s="149" t="s">
        <v>1945</v>
      </c>
      <c r="B27" s="181" t="s">
        <v>1946</v>
      </c>
      <c r="C27" s="150">
        <v>0.15</v>
      </c>
      <c r="D27" s="151">
        <v>6.6000000000000003E-2</v>
      </c>
      <c r="E27" s="182">
        <v>5.3999999999999999E-2</v>
      </c>
      <c r="F27" s="183" t="s">
        <v>1947</v>
      </c>
      <c r="G27" s="184" t="s">
        <v>1878</v>
      </c>
      <c r="H27" s="185" t="s">
        <v>1879</v>
      </c>
      <c r="I27" s="186" t="s">
        <v>1880</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1883</v>
      </c>
      <c r="T27"/>
      <c r="U27" s="5" t="s">
        <v>135</v>
      </c>
      <c r="W27" s="5" t="s">
        <v>83</v>
      </c>
      <c r="X27" s="11" t="s">
        <v>136</v>
      </c>
      <c r="Z27" s="56"/>
    </row>
    <row r="28" spans="1:26">
      <c r="A28" s="149" t="s">
        <v>1948</v>
      </c>
      <c r="B28" s="181" t="s">
        <v>1949</v>
      </c>
      <c r="C28" s="150">
        <v>0.15</v>
      </c>
      <c r="D28" s="151">
        <v>6.6000000000000003E-2</v>
      </c>
      <c r="E28" s="182">
        <v>5.3999999999999999E-2</v>
      </c>
      <c r="F28" s="183" t="s">
        <v>1950</v>
      </c>
      <c r="G28" s="184" t="s">
        <v>1878</v>
      </c>
      <c r="H28" s="185" t="s">
        <v>1879</v>
      </c>
      <c r="I28" s="186" t="s">
        <v>1880</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1883</v>
      </c>
      <c r="T28"/>
      <c r="U28" s="5" t="s">
        <v>137</v>
      </c>
      <c r="W28" s="5" t="s">
        <v>83</v>
      </c>
      <c r="X28" s="11" t="s">
        <v>138</v>
      </c>
      <c r="Z28" s="56"/>
    </row>
    <row r="29" spans="1:26">
      <c r="A29" s="149" t="s">
        <v>1951</v>
      </c>
      <c r="B29" s="181" t="s">
        <v>1952</v>
      </c>
      <c r="C29" s="150">
        <v>0.15</v>
      </c>
      <c r="D29" s="151">
        <v>6.6000000000000003E-2</v>
      </c>
      <c r="E29" s="182">
        <v>5.3999999999999999E-2</v>
      </c>
      <c r="F29" s="183" t="s">
        <v>1953</v>
      </c>
      <c r="G29" s="184" t="s">
        <v>1878</v>
      </c>
      <c r="H29" s="185" t="s">
        <v>1879</v>
      </c>
      <c r="I29" s="186" t="s">
        <v>1880</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1883</v>
      </c>
      <c r="T29"/>
      <c r="U29" s="5" t="s">
        <v>139</v>
      </c>
      <c r="W29" s="5" t="s">
        <v>83</v>
      </c>
      <c r="X29" s="11" t="s">
        <v>140</v>
      </c>
      <c r="Z29" s="56"/>
    </row>
    <row r="30" spans="1:26">
      <c r="A30" s="149" t="s">
        <v>1860</v>
      </c>
      <c r="B30" s="181" t="s">
        <v>1954</v>
      </c>
      <c r="C30" s="150">
        <v>0.14399999999999999</v>
      </c>
      <c r="D30" s="151">
        <v>4.8000000000000001E-2</v>
      </c>
      <c r="E30" s="182">
        <v>4.2000000000000003E-2</v>
      </c>
      <c r="F30" s="183" t="s">
        <v>1955</v>
      </c>
      <c r="G30" s="184" t="s">
        <v>1878</v>
      </c>
      <c r="H30" s="185" t="s">
        <v>1879</v>
      </c>
      <c r="I30" s="186" t="s">
        <v>1880</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1883</v>
      </c>
      <c r="T30"/>
      <c r="U30" s="5" t="s">
        <v>141</v>
      </c>
      <c r="W30" s="5" t="s">
        <v>83</v>
      </c>
      <c r="X30" s="11" t="s">
        <v>142</v>
      </c>
      <c r="Z30" s="56"/>
    </row>
    <row r="31" spans="1:26">
      <c r="A31" s="149" t="s">
        <v>1861</v>
      </c>
      <c r="B31" s="181" t="s">
        <v>1956</v>
      </c>
      <c r="C31" s="150">
        <v>0.14399999999999999</v>
      </c>
      <c r="D31" s="151">
        <v>4.8000000000000001E-2</v>
      </c>
      <c r="E31" s="182">
        <v>4.2000000000000003E-2</v>
      </c>
      <c r="F31" s="183" t="s">
        <v>1957</v>
      </c>
      <c r="G31" s="184" t="s">
        <v>1878</v>
      </c>
      <c r="H31" s="185" t="s">
        <v>1879</v>
      </c>
      <c r="I31" s="186" t="s">
        <v>1880</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1883</v>
      </c>
      <c r="T31"/>
      <c r="U31" s="5" t="s">
        <v>143</v>
      </c>
      <c r="W31" s="5" t="s">
        <v>83</v>
      </c>
      <c r="X31" s="11" t="s">
        <v>144</v>
      </c>
      <c r="Z31" s="56"/>
    </row>
    <row r="32" spans="1:26">
      <c r="A32" s="149" t="s">
        <v>1958</v>
      </c>
      <c r="B32" s="181" t="s">
        <v>1959</v>
      </c>
      <c r="C32" s="150">
        <v>0.14399999999999999</v>
      </c>
      <c r="D32" s="151">
        <v>4.8000000000000001E-2</v>
      </c>
      <c r="E32" s="182">
        <v>4.2000000000000003E-2</v>
      </c>
      <c r="F32" s="183" t="s">
        <v>1960</v>
      </c>
      <c r="G32" s="184" t="s">
        <v>1878</v>
      </c>
      <c r="H32" s="185" t="s">
        <v>1879</v>
      </c>
      <c r="I32" s="186" t="s">
        <v>1880</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1883</v>
      </c>
      <c r="T32"/>
      <c r="U32" s="5" t="s">
        <v>145</v>
      </c>
      <c r="W32" s="5" t="s">
        <v>83</v>
      </c>
      <c r="X32" s="11" t="s">
        <v>146</v>
      </c>
      <c r="Z32" s="56"/>
    </row>
    <row r="33" spans="1:35">
      <c r="A33" s="149" t="s">
        <v>1961</v>
      </c>
      <c r="B33" s="181" t="s">
        <v>1962</v>
      </c>
      <c r="C33" s="150">
        <v>0.14399999999999999</v>
      </c>
      <c r="D33" s="151">
        <v>4.8000000000000001E-2</v>
      </c>
      <c r="E33" s="182">
        <v>4.2000000000000003E-2</v>
      </c>
      <c r="F33" s="183" t="s">
        <v>1963</v>
      </c>
      <c r="G33" s="184" t="s">
        <v>1878</v>
      </c>
      <c r="H33" s="185" t="s">
        <v>1879</v>
      </c>
      <c r="I33" s="186" t="s">
        <v>1880</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1883</v>
      </c>
      <c r="T33"/>
      <c r="U33" s="5" t="s">
        <v>147</v>
      </c>
      <c r="W33" s="5" t="s">
        <v>83</v>
      </c>
      <c r="X33" s="11" t="s">
        <v>148</v>
      </c>
      <c r="Z33" s="56"/>
    </row>
    <row r="34" spans="1:35">
      <c r="A34" s="149" t="s">
        <v>1862</v>
      </c>
      <c r="B34" s="181" t="s">
        <v>1964</v>
      </c>
      <c r="C34" s="150">
        <v>0.10199999999999999</v>
      </c>
      <c r="D34" s="151">
        <v>0.03</v>
      </c>
      <c r="E34" s="182">
        <v>2.4E-2</v>
      </c>
      <c r="F34" s="183" t="s">
        <v>1965</v>
      </c>
      <c r="G34" s="184" t="s">
        <v>1878</v>
      </c>
      <c r="H34" s="185" t="s">
        <v>1879</v>
      </c>
      <c r="I34" s="186" t="s">
        <v>1880</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1883</v>
      </c>
      <c r="T34"/>
      <c r="U34" s="5" t="s">
        <v>149</v>
      </c>
      <c r="W34" s="5" t="s">
        <v>83</v>
      </c>
      <c r="X34" s="11" t="s">
        <v>150</v>
      </c>
      <c r="Z34" s="56"/>
    </row>
    <row r="35" spans="1:35">
      <c r="A35" s="149" t="s">
        <v>1966</v>
      </c>
      <c r="B35" s="181" t="s">
        <v>1967</v>
      </c>
      <c r="C35" s="150">
        <v>0.10199999999999999</v>
      </c>
      <c r="D35" s="151">
        <v>0.03</v>
      </c>
      <c r="E35" s="182">
        <v>2.4E-2</v>
      </c>
      <c r="F35" s="183" t="s">
        <v>1968</v>
      </c>
      <c r="G35" s="184" t="s">
        <v>1878</v>
      </c>
      <c r="H35" s="185" t="s">
        <v>1879</v>
      </c>
      <c r="I35" s="186" t="s">
        <v>1880</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1883</v>
      </c>
      <c r="T35"/>
      <c r="U35" s="5" t="s">
        <v>151</v>
      </c>
      <c r="W35" s="5" t="s">
        <v>83</v>
      </c>
      <c r="X35" s="11" t="s">
        <v>152</v>
      </c>
      <c r="Z35" s="56"/>
    </row>
    <row r="36" spans="1:35">
      <c r="A36" s="149" t="s">
        <v>1969</v>
      </c>
      <c r="B36" s="181" t="s">
        <v>1970</v>
      </c>
      <c r="C36" s="150">
        <v>0.10199999999999999</v>
      </c>
      <c r="D36" s="151">
        <v>0.03</v>
      </c>
      <c r="E36" s="182">
        <v>2.4E-2</v>
      </c>
      <c r="F36" s="183" t="s">
        <v>1971</v>
      </c>
      <c r="G36" s="184" t="s">
        <v>1878</v>
      </c>
      <c r="H36" s="185" t="s">
        <v>1879</v>
      </c>
      <c r="I36" s="186" t="s">
        <v>1880</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1883</v>
      </c>
      <c r="T36"/>
      <c r="U36" s="5" t="s">
        <v>153</v>
      </c>
      <c r="W36" s="5" t="s">
        <v>83</v>
      </c>
      <c r="X36" s="11" t="s">
        <v>154</v>
      </c>
      <c r="Z36" s="56"/>
    </row>
    <row r="37" spans="1:35">
      <c r="A37" s="149" t="s">
        <v>1972</v>
      </c>
      <c r="B37" s="181" t="s">
        <v>1973</v>
      </c>
      <c r="C37" s="150">
        <v>7.8E-2</v>
      </c>
      <c r="D37" s="151">
        <v>1.7999999999999999E-2</v>
      </c>
      <c r="E37" s="182">
        <v>1.2E-2</v>
      </c>
      <c r="F37" s="183" t="s">
        <v>1974</v>
      </c>
      <c r="G37" s="184" t="s">
        <v>1878</v>
      </c>
      <c r="H37" s="185" t="s">
        <v>1879</v>
      </c>
      <c r="I37" s="186" t="s">
        <v>1880</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1883</v>
      </c>
      <c r="T37"/>
      <c r="U37" s="5" t="s">
        <v>155</v>
      </c>
      <c r="W37" s="5" t="s">
        <v>83</v>
      </c>
      <c r="X37" s="11" t="s">
        <v>156</v>
      </c>
      <c r="Z37" s="56"/>
    </row>
    <row r="38" spans="1:35">
      <c r="A38" s="149" t="s">
        <v>1975</v>
      </c>
      <c r="B38" s="181" t="s">
        <v>1976</v>
      </c>
      <c r="C38" s="150">
        <v>7.8E-2</v>
      </c>
      <c r="D38" s="151">
        <v>1.7999999999999999E-2</v>
      </c>
      <c r="E38" s="182">
        <v>1.2E-2</v>
      </c>
      <c r="F38" s="183" t="s">
        <v>1977</v>
      </c>
      <c r="G38" s="184" t="s">
        <v>1878</v>
      </c>
      <c r="H38" s="185" t="s">
        <v>1879</v>
      </c>
      <c r="I38" s="186" t="s">
        <v>1880</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1883</v>
      </c>
      <c r="T38"/>
      <c r="U38" s="5" t="s">
        <v>157</v>
      </c>
      <c r="W38" s="5" t="s">
        <v>83</v>
      </c>
      <c r="X38" s="11" t="s">
        <v>158</v>
      </c>
      <c r="Z38" s="56"/>
    </row>
    <row r="39" spans="1:35">
      <c r="A39" s="187" t="s">
        <v>1863</v>
      </c>
      <c r="B39" s="181" t="s">
        <v>1978</v>
      </c>
      <c r="C39" s="154">
        <v>7.8E-2</v>
      </c>
      <c r="D39" s="155">
        <v>1.7999999999999999E-2</v>
      </c>
      <c r="E39" s="188">
        <v>1.2E-2</v>
      </c>
      <c r="F39" s="187" t="s">
        <v>1979</v>
      </c>
      <c r="G39" s="189" t="s">
        <v>1878</v>
      </c>
      <c r="H39" s="190" t="s">
        <v>1879</v>
      </c>
      <c r="I39" s="191" t="s">
        <v>1880</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1883</v>
      </c>
      <c r="T39"/>
      <c r="U39" s="5" t="s">
        <v>159</v>
      </c>
      <c r="W39" s="5" t="s">
        <v>83</v>
      </c>
      <c r="X39" s="11" t="s">
        <v>160</v>
      </c>
      <c r="Z39" s="56"/>
    </row>
    <row r="40" spans="1:35">
      <c r="A40" s="145" t="s">
        <v>1980</v>
      </c>
      <c r="B40" s="175" t="s">
        <v>1981</v>
      </c>
      <c r="C40" s="154">
        <v>7.8E-2</v>
      </c>
      <c r="D40" s="155">
        <v>1.7999999999999999E-2</v>
      </c>
      <c r="E40" s="188">
        <v>1.2E-2</v>
      </c>
      <c r="F40" s="183" t="s">
        <v>1982</v>
      </c>
      <c r="G40" s="189" t="s">
        <v>1878</v>
      </c>
      <c r="H40" s="190" t="s">
        <v>1879</v>
      </c>
      <c r="I40" s="191" t="s">
        <v>1880</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1883</v>
      </c>
      <c r="T40"/>
      <c r="U40" s="5" t="s">
        <v>161</v>
      </c>
      <c r="W40" s="5" t="s">
        <v>83</v>
      </c>
      <c r="X40" s="11" t="s">
        <v>162</v>
      </c>
      <c r="Z40" s="56"/>
    </row>
    <row r="41" spans="1:35" ht="14.25" thickBot="1">
      <c r="A41" s="149" t="s">
        <v>1983</v>
      </c>
      <c r="B41" s="192" t="s">
        <v>1984</v>
      </c>
      <c r="C41" s="154">
        <v>7.8E-2</v>
      </c>
      <c r="D41" s="155">
        <v>1.7999999999999999E-2</v>
      </c>
      <c r="E41" s="188">
        <v>1.2E-2</v>
      </c>
      <c r="F41" s="193" t="s">
        <v>1985</v>
      </c>
      <c r="G41" s="189" t="s">
        <v>1878</v>
      </c>
      <c r="H41" s="190" t="s">
        <v>1879</v>
      </c>
      <c r="I41" s="191" t="s">
        <v>1880</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1883</v>
      </c>
      <c r="T41"/>
      <c r="U41" s="5" t="s">
        <v>163</v>
      </c>
      <c r="W41" s="5" t="s">
        <v>83</v>
      </c>
      <c r="X41" s="11" t="s">
        <v>164</v>
      </c>
      <c r="Z41" s="56"/>
    </row>
    <row r="42" spans="1:35">
      <c r="A42" s="194" t="s">
        <v>33</v>
      </c>
      <c r="B42" s="175" t="s">
        <v>1986</v>
      </c>
      <c r="C42" s="159">
        <v>0.156</v>
      </c>
      <c r="D42" s="160">
        <v>0.06</v>
      </c>
      <c r="E42" s="162">
        <v>4.8000000000000001E-2</v>
      </c>
      <c r="F42" s="195" t="s">
        <v>1987</v>
      </c>
      <c r="G42" s="178" t="s">
        <v>1878</v>
      </c>
      <c r="H42" s="179" t="s">
        <v>1879</v>
      </c>
      <c r="I42" s="180" t="s">
        <v>1880</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1883</v>
      </c>
      <c r="T42"/>
      <c r="U42" s="5" t="s">
        <v>165</v>
      </c>
      <c r="W42" s="5" t="s">
        <v>83</v>
      </c>
      <c r="X42" s="11" t="s">
        <v>166</v>
      </c>
      <c r="Z42" s="56"/>
    </row>
    <row r="43" spans="1:35">
      <c r="A43" s="196" t="s">
        <v>34</v>
      </c>
      <c r="B43" s="181" t="s">
        <v>1988</v>
      </c>
      <c r="C43" s="150">
        <v>0.156</v>
      </c>
      <c r="D43" s="151">
        <v>0.06</v>
      </c>
      <c r="E43" s="197">
        <v>4.8000000000000001E-2</v>
      </c>
      <c r="F43" s="198" t="s">
        <v>1989</v>
      </c>
      <c r="G43" s="184" t="s">
        <v>1878</v>
      </c>
      <c r="H43" s="185" t="s">
        <v>1879</v>
      </c>
      <c r="I43" s="186" t="s">
        <v>1880</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1883</v>
      </c>
      <c r="T43"/>
      <c r="U43" s="5" t="s">
        <v>167</v>
      </c>
      <c r="W43" s="5" t="s">
        <v>83</v>
      </c>
      <c r="X43" s="11" t="s">
        <v>168</v>
      </c>
      <c r="Z43" s="56"/>
    </row>
    <row r="44" spans="1:35">
      <c r="A44" s="196" t="s">
        <v>35</v>
      </c>
      <c r="B44" s="181" t="s">
        <v>1990</v>
      </c>
      <c r="C44" s="150">
        <v>0.156</v>
      </c>
      <c r="D44" s="151">
        <v>0.06</v>
      </c>
      <c r="E44" s="197">
        <v>4.8000000000000001E-2</v>
      </c>
      <c r="F44" s="198" t="s">
        <v>1991</v>
      </c>
      <c r="G44" s="184" t="s">
        <v>1878</v>
      </c>
      <c r="H44" s="185" t="s">
        <v>1879</v>
      </c>
      <c r="I44" s="186" t="s">
        <v>1880</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1883</v>
      </c>
      <c r="T44"/>
      <c r="U44" s="5" t="s">
        <v>169</v>
      </c>
      <c r="W44" s="5" t="s">
        <v>83</v>
      </c>
      <c r="X44" s="11" t="s">
        <v>170</v>
      </c>
      <c r="Z44" s="56"/>
    </row>
    <row r="45" spans="1:35">
      <c r="A45" s="196" t="s">
        <v>36</v>
      </c>
      <c r="B45" s="181" t="s">
        <v>1992</v>
      </c>
      <c r="C45" s="150">
        <v>0.126</v>
      </c>
      <c r="D45" s="151">
        <v>3.5999999999999997E-2</v>
      </c>
      <c r="E45" s="197">
        <v>0.03</v>
      </c>
      <c r="F45" s="198" t="s">
        <v>1993</v>
      </c>
      <c r="G45" s="184" t="s">
        <v>1878</v>
      </c>
      <c r="H45" s="185" t="s">
        <v>1879</v>
      </c>
      <c r="I45" s="186" t="s">
        <v>1880</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1883</v>
      </c>
      <c r="T45"/>
      <c r="U45" s="5" t="s">
        <v>171</v>
      </c>
      <c r="W45" s="5" t="s">
        <v>83</v>
      </c>
      <c r="X45" s="11" t="s">
        <v>172</v>
      </c>
      <c r="Z45" s="56"/>
    </row>
    <row r="46" spans="1:35">
      <c r="A46" s="196" t="s">
        <v>37</v>
      </c>
      <c r="B46" s="181" t="s">
        <v>1994</v>
      </c>
      <c r="C46" s="150">
        <v>0.126</v>
      </c>
      <c r="D46" s="151">
        <v>3.5999999999999997E-2</v>
      </c>
      <c r="E46" s="197">
        <v>0.03</v>
      </c>
      <c r="F46" s="198" t="s">
        <v>1995</v>
      </c>
      <c r="G46" s="184" t="s">
        <v>1878</v>
      </c>
      <c r="H46" s="185" t="s">
        <v>1879</v>
      </c>
      <c r="I46" s="186" t="s">
        <v>1880</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1883</v>
      </c>
      <c r="T46"/>
      <c r="U46" s="5" t="s">
        <v>173</v>
      </c>
      <c r="W46" s="5" t="s">
        <v>83</v>
      </c>
      <c r="X46" s="11" t="s">
        <v>174</v>
      </c>
      <c r="Z46" s="56"/>
    </row>
    <row r="47" spans="1:35">
      <c r="A47" s="196" t="s">
        <v>38</v>
      </c>
      <c r="B47" s="181" t="s">
        <v>1996</v>
      </c>
      <c r="C47" s="150">
        <v>0.126</v>
      </c>
      <c r="D47" s="151">
        <v>3.5999999999999997E-2</v>
      </c>
      <c r="E47" s="197">
        <v>0.03</v>
      </c>
      <c r="F47" s="198" t="s">
        <v>1997</v>
      </c>
      <c r="G47" s="184" t="s">
        <v>1878</v>
      </c>
      <c r="H47" s="185" t="s">
        <v>1879</v>
      </c>
      <c r="I47" s="186" t="s">
        <v>1880</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1883</v>
      </c>
      <c r="T47"/>
      <c r="U47" s="5" t="s">
        <v>175</v>
      </c>
      <c r="W47" s="5" t="s">
        <v>83</v>
      </c>
      <c r="X47" s="11" t="s">
        <v>176</v>
      </c>
      <c r="AI47" s="56"/>
    </row>
    <row r="48" spans="1:35" ht="14.25" thickBot="1">
      <c r="A48" s="2" t="s">
        <v>1998</v>
      </c>
      <c r="B48" s="199" t="s">
        <v>1999</v>
      </c>
      <c r="C48" s="200">
        <v>0.15</v>
      </c>
      <c r="D48" s="201">
        <v>0</v>
      </c>
      <c r="E48" s="157">
        <v>0</v>
      </c>
      <c r="F48" s="202" t="s">
        <v>2000</v>
      </c>
      <c r="G48" s="203" t="s">
        <v>1878</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2001</v>
      </c>
      <c r="T48"/>
      <c r="U48" s="5" t="s">
        <v>177</v>
      </c>
      <c r="W48" s="5" t="s">
        <v>83</v>
      </c>
      <c r="X48" s="11" t="s">
        <v>178</v>
      </c>
      <c r="AI48" s="56"/>
    </row>
    <row r="49" spans="1:26" ht="14.25" thickBot="1">
      <c r="A49" s="167" t="s">
        <v>2002</v>
      </c>
      <c r="B49" s="177">
        <v>13</v>
      </c>
      <c r="C49" s="159">
        <v>0.13200000000000001</v>
      </c>
      <c r="D49" s="160">
        <v>0</v>
      </c>
      <c r="E49" s="162">
        <v>0</v>
      </c>
      <c r="F49" s="207" t="s">
        <v>2003</v>
      </c>
      <c r="G49" s="208" t="s">
        <v>1878</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2004</v>
      </c>
      <c r="T49"/>
      <c r="U49" s="6" t="s">
        <v>179</v>
      </c>
      <c r="W49" s="5" t="s">
        <v>83</v>
      </c>
      <c r="X49" s="11" t="s">
        <v>180</v>
      </c>
      <c r="Z49" s="56"/>
    </row>
    <row r="50" spans="1:26">
      <c r="A50" s="210" t="s">
        <v>2005</v>
      </c>
      <c r="B50" s="187">
        <v>63</v>
      </c>
      <c r="C50" s="150">
        <v>0.13200000000000001</v>
      </c>
      <c r="D50" s="151">
        <v>0</v>
      </c>
      <c r="E50" s="197">
        <v>0</v>
      </c>
      <c r="F50" s="198" t="s">
        <v>2006</v>
      </c>
      <c r="G50" s="184" t="s">
        <v>1878</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2004</v>
      </c>
      <c r="T50"/>
      <c r="W50" s="5" t="s">
        <v>83</v>
      </c>
      <c r="X50" s="11" t="s">
        <v>181</v>
      </c>
      <c r="Z50" s="56"/>
    </row>
    <row r="51" spans="1:26">
      <c r="A51" s="149" t="s">
        <v>2007</v>
      </c>
      <c r="B51" s="187">
        <v>14</v>
      </c>
      <c r="C51" s="150">
        <v>0.108</v>
      </c>
      <c r="D51" s="151">
        <v>0</v>
      </c>
      <c r="E51" s="197">
        <v>0</v>
      </c>
      <c r="F51" s="198" t="s">
        <v>2008</v>
      </c>
      <c r="G51" s="184" t="s">
        <v>1878</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2001</v>
      </c>
      <c r="T51"/>
      <c r="W51" s="5" t="s">
        <v>83</v>
      </c>
      <c r="X51" s="11" t="s">
        <v>182</v>
      </c>
      <c r="Z51" s="56"/>
    </row>
    <row r="52" spans="1:26">
      <c r="A52" s="149" t="s">
        <v>2009</v>
      </c>
      <c r="B52" s="187">
        <v>64</v>
      </c>
      <c r="C52" s="150">
        <v>0.108</v>
      </c>
      <c r="D52" s="151">
        <v>0</v>
      </c>
      <c r="E52" s="197">
        <v>0</v>
      </c>
      <c r="F52" s="198" t="s">
        <v>2010</v>
      </c>
      <c r="G52" s="184" t="s">
        <v>1878</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2001</v>
      </c>
      <c r="T52"/>
      <c r="W52" s="5" t="s">
        <v>83</v>
      </c>
      <c r="X52" s="11" t="s">
        <v>183</v>
      </c>
      <c r="Z52" s="56"/>
    </row>
    <row r="53" spans="1:26">
      <c r="A53" s="149" t="s">
        <v>2011</v>
      </c>
      <c r="B53" s="187">
        <v>43</v>
      </c>
      <c r="C53" s="150">
        <v>0.15</v>
      </c>
      <c r="D53" s="151">
        <v>0</v>
      </c>
      <c r="E53" s="197">
        <v>0</v>
      </c>
      <c r="F53" s="198" t="s">
        <v>2012</v>
      </c>
      <c r="G53" s="184" t="s">
        <v>1878</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2001</v>
      </c>
      <c r="T53"/>
      <c r="W53" s="5" t="s">
        <v>83</v>
      </c>
      <c r="X53" s="11" t="s">
        <v>184</v>
      </c>
      <c r="Z53" s="56"/>
    </row>
    <row r="54" spans="1:26" ht="14.25" thickBot="1">
      <c r="A54" s="153" t="s">
        <v>2013</v>
      </c>
      <c r="B54" s="211">
        <v>46</v>
      </c>
      <c r="C54" s="163">
        <v>0.15</v>
      </c>
      <c r="D54" s="164">
        <v>0</v>
      </c>
      <c r="E54" s="212">
        <v>0</v>
      </c>
      <c r="F54" s="213" t="s">
        <v>2014</v>
      </c>
      <c r="G54" s="214" t="s">
        <v>1878</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2001</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4.2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263dbbe5-076b-4606-a03b-9598f5f2f35a"/>
    <ds:schemaRef ds:uri="http://purl.org/dc/elements/1.1/"/>
    <ds:schemaRef ds:uri="http://schemas.openxmlformats.org/package/2006/metadata/core-properties"/>
    <ds:schemaRef ds:uri="e60fd174-b192-4fdb-8980-a9c623028ceb"/>
    <ds:schemaRef ds:uri="http://purl.org/dc/dcmitype/"/>
  </ds:schemaRefs>
</ds:datastoreItem>
</file>

<file path=customXml/itemProps2.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2026-09-23T23:53:47Z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